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2">'cashflow'!$A$1:$F$62</definedName>
    <definedName name="_xlnm.Print_Area" localSheetId="3">'ci.equity'!$A$1:$I$44</definedName>
    <definedName name="_xlnm.Print_Area" localSheetId="0">'IncomeStat'!$B$1:$J$51</definedName>
  </definedNames>
  <calcPr fullCalcOnLoad="1"/>
</workbook>
</file>

<file path=xl/sharedStrings.xml><?xml version="1.0" encoding="utf-8"?>
<sst xmlns="http://schemas.openxmlformats.org/spreadsheetml/2006/main" count="171" uniqueCount="122">
  <si>
    <t>Total</t>
  </si>
  <si>
    <t>Revenue</t>
  </si>
  <si>
    <t>QUARTER</t>
  </si>
  <si>
    <t>Quarter</t>
  </si>
  <si>
    <t>RM'000</t>
  </si>
  <si>
    <t>Taxation</t>
  </si>
  <si>
    <t>Profit from Operations</t>
  </si>
  <si>
    <t>Finance Costs</t>
  </si>
  <si>
    <t>Investing Results</t>
  </si>
  <si>
    <t>Net Profit for the period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</si>
  <si>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</si>
  <si>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</si>
  <si>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</si>
  <si>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</si>
  <si>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</si>
  <si>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</si>
  <si>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</si>
  <si>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</si>
  <si>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Profit before taxation</t>
  </si>
  <si>
    <t>Profit after taxation</t>
  </si>
  <si>
    <t>Minority interest</t>
  </si>
  <si>
    <t>Earnings per share (sen) :</t>
  </si>
  <si>
    <t>- Basic</t>
  </si>
  <si>
    <t>- Diluted</t>
  </si>
  <si>
    <t>AS AT</t>
  </si>
  <si>
    <t>CURRENT</t>
  </si>
  <si>
    <t>FINANCIAL</t>
  </si>
  <si>
    <t>YEAR END</t>
  </si>
  <si>
    <t>31.03.2003</t>
  </si>
  <si>
    <t>NON-CURRENT ASSET</t>
  </si>
  <si>
    <t>Property, Plant &amp; Equipment</t>
  </si>
  <si>
    <t>Other Investments</t>
  </si>
  <si>
    <t>CURRENT ASSET</t>
  </si>
  <si>
    <t>Inventories</t>
  </si>
  <si>
    <t>Trade Receivables</t>
  </si>
  <si>
    <t>Cash and bank balances</t>
  </si>
  <si>
    <t>LESS : CURRENT LIABILITIES</t>
  </si>
  <si>
    <t>Short term borrowings</t>
  </si>
  <si>
    <t>Trade Payables</t>
  </si>
  <si>
    <t>NET CURRENT (LIABILITIES) / ASSETS</t>
  </si>
  <si>
    <t>FINANCED BY : -</t>
  </si>
  <si>
    <t>Share Capital</t>
  </si>
  <si>
    <t>Deferred Taxation</t>
  </si>
  <si>
    <t>Non-Current Liabilities</t>
  </si>
  <si>
    <t>Net tangible assets per share (sen)</t>
  </si>
  <si>
    <t>Note :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</si>
  <si>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</si>
  <si>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</si>
  <si>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</si>
  <si>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</si>
  <si>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</si>
  <si>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</si>
  <si>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</si>
  <si>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</si>
  <si>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Net Cash Flow From operating activities</t>
  </si>
  <si>
    <t>Investing Activities</t>
  </si>
  <si>
    <t>Equity Investment</t>
  </si>
  <si>
    <t>Other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</si>
  <si>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</si>
  <si>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</si>
  <si>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</si>
  <si>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</si>
  <si>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</si>
  <si>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</si>
  <si>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Dividend</t>
  </si>
  <si>
    <t>Share</t>
  </si>
  <si>
    <t>Capital</t>
  </si>
  <si>
    <t>Reserves</t>
  </si>
  <si>
    <t>AS AT END OF</t>
  </si>
  <si>
    <t>Minority interests</t>
  </si>
  <si>
    <t>Long term borrowings</t>
  </si>
  <si>
    <t>Negative goodwill</t>
  </si>
  <si>
    <t>31 March 2003.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</si>
  <si>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</si>
  <si>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</si>
  <si>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</si>
  <si>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</si>
  <si>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</si>
  <si>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</si>
  <si>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01/04/2003</t>
  </si>
  <si>
    <t>Movements during</t>
  </si>
  <si>
    <t>the period</t>
  </si>
  <si>
    <t>Balance as at end of the</t>
  </si>
  <si>
    <t>Balance as at 01/04/2002</t>
  </si>
  <si>
    <t>Report for the year ended 31 March 2003.</t>
  </si>
  <si>
    <t>The Condensed Consolidated Cash Flow Statement should be read in conjunction with the Annual Financial</t>
  </si>
  <si>
    <t>conjunction with the Annual Financial Report for the year ended</t>
  </si>
  <si>
    <t>Fixed deposit with licensed banks</t>
  </si>
  <si>
    <t>Bank Overdrafts</t>
  </si>
  <si>
    <t>Cash and cash equivalents at end of year</t>
  </si>
  <si>
    <t>Non-Distributable</t>
  </si>
  <si>
    <t>Distributable</t>
  </si>
  <si>
    <t>Profits</t>
  </si>
  <si>
    <t>Premium</t>
  </si>
  <si>
    <t>CONDENSED CONSOLIDATED INCOME STATEMENTS</t>
  </si>
  <si>
    <t>CONDENSED CONSOLIDATED BALANCE SHEET</t>
  </si>
  <si>
    <t>Shareholders' equity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</si>
  <si>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</si>
  <si>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</si>
  <si>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</si>
  <si>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</si>
  <si>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</si>
  <si>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Quarterly Report on consolidated results for the financial quarter ended 30th September 2003</t>
  </si>
  <si>
    <t>30.09.2003</t>
  </si>
  <si>
    <t>30.09.2002</t>
  </si>
  <si>
    <t>6 months</t>
  </si>
  <si>
    <t>6 months ended</t>
  </si>
  <si>
    <t>Ended 30 September 2003</t>
  </si>
  <si>
    <t>6 months quarter</t>
  </si>
  <si>
    <t>Ended 30 September 2002</t>
  </si>
  <si>
    <t>period ended 30/09/2003</t>
  </si>
  <si>
    <t>period ended 30/09/2002</t>
  </si>
  <si>
    <t xml:space="preserve">              FOR THE SECOND FINANCIAL QUARTER ENDED 30 SEPTEMBER 2003</t>
  </si>
  <si>
    <t xml:space="preserve">                           FOR THE SECOND FINANCIAL QUARTER ENDED 30 SEPTEMBER 2003</t>
  </si>
  <si>
    <t xml:space="preserve">                             FOR THE SECOND FINANCIAL QUARTER ENDED 30 SEPTEMBER 2003</t>
  </si>
  <si>
    <t xml:space="preserve">                       FOR THE SECOND FINANCIAL QUARTER ENDED 30 SEPTEMBER 2003</t>
  </si>
  <si>
    <t>The figures have not been audited</t>
  </si>
  <si>
    <t>The Condensed Consolidated Balance Sheet should be read in</t>
  </si>
  <si>
    <t>Non-operating items</t>
  </si>
  <si>
    <t>Proceeds from issuance of shares</t>
  </si>
  <si>
    <t>Cash and cash equivalents comprises of :</t>
  </si>
  <si>
    <t xml:space="preserve">The Condensed Consolidated Statement Of Changes In Equity should be read in conjunction with the Annual Financial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</si>
</sst>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4373"/>
  <sheetViews>
    <sheetView tabSelected="1" workbookViewId="0" topLeftCell="B1">
      <selection activeCell="B7" sqref="B7"/>
    </sheetView>
  </sheetViews>
  <sheetFormatPr defaultColWidth="9.140625" defaultRowHeight="12.75"/>
  <cols>
    <col min="1" max="1" width="1.1484375" style="0" hidden="1" customWidth="1"/>
    <col min="2" max="2" width="1.7109375" style="0" customWidth="1"/>
    <col min="3" max="3" width="26.57421875" style="0" customWidth="1"/>
    <col min="4" max="4" width="14.7109375" style="0" customWidth="1"/>
    <col min="5" max="5" width="1.1484375" style="0" customWidth="1"/>
    <col min="6" max="6" width="14.7109375" style="0" customWidth="1"/>
    <col min="7" max="7" width="4.7109375" style="0" customWidth="1"/>
    <col min="8" max="8" width="14.7109375" style="0" customWidth="1"/>
    <col min="9" max="9" width="1.1484375" style="0" customWidth="1"/>
    <col min="10" max="10" width="14.710937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5.75">
      <c r="C2" s="9" t="s">
        <v>15</v>
      </c>
      <c r="D2" s="8"/>
      <c r="E2" s="1"/>
      <c r="F2" s="1"/>
      <c r="G2" s="1"/>
      <c r="H2" s="33" t="s">
        <v>10</v>
      </c>
      <c r="I2" s="1"/>
      <c r="J2" s="1"/>
      <c r="K2" s="1"/>
      <c r="L2" s="1"/>
      <c r="M2" s="1"/>
    </row>
    <row r="3" spans="3:13" ht="12.75">
      <c r="C3" s="10" t="s">
        <v>97</v>
      </c>
      <c r="D3" s="4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0" t="s">
        <v>113</v>
      </c>
      <c r="D4" s="4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3" t="s">
        <v>102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3" t="s">
        <v>116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7" t="s">
        <v>94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0" t="s">
        <v>77</v>
      </c>
      <c r="E12" s="6"/>
      <c r="F12" s="6"/>
      <c r="G12" s="6"/>
      <c r="H12" s="10" t="s">
        <v>76</v>
      </c>
      <c r="I12" s="3"/>
      <c r="J12" s="6"/>
      <c r="K12" s="1"/>
      <c r="L12" s="1"/>
      <c r="M12" s="1"/>
    </row>
    <row r="13" spans="3:13" ht="12.75">
      <c r="C13" s="1"/>
      <c r="D13" s="6" t="s">
        <v>11</v>
      </c>
      <c r="E13" s="3"/>
      <c r="F13" s="6" t="s">
        <v>12</v>
      </c>
      <c r="G13" s="6"/>
      <c r="H13" s="6" t="s">
        <v>105</v>
      </c>
      <c r="I13" s="3"/>
      <c r="J13" s="6" t="s">
        <v>105</v>
      </c>
      <c r="K13" s="1"/>
      <c r="L13" s="1"/>
      <c r="M13" s="1"/>
    </row>
    <row r="14" spans="3:13" ht="12.75">
      <c r="C14" s="1"/>
      <c r="D14" s="6" t="s">
        <v>3</v>
      </c>
      <c r="E14" s="3"/>
      <c r="F14" s="6" t="s">
        <v>3</v>
      </c>
      <c r="G14" s="6"/>
      <c r="H14" s="6" t="s">
        <v>13</v>
      </c>
      <c r="I14" s="3"/>
      <c r="J14" s="6" t="s">
        <v>13</v>
      </c>
      <c r="K14" s="1"/>
      <c r="L14" s="1"/>
      <c r="M14" s="1"/>
    </row>
    <row r="15" spans="3:13" ht="12.75">
      <c r="C15" s="1"/>
      <c r="D15" s="6"/>
      <c r="E15" s="3"/>
      <c r="F15" s="6"/>
      <c r="G15" s="6"/>
      <c r="H15" s="6" t="s">
        <v>14</v>
      </c>
      <c r="I15" s="3"/>
      <c r="J15" s="6" t="s">
        <v>14</v>
      </c>
      <c r="K15" s="1"/>
      <c r="L15" s="1"/>
      <c r="M15" s="1"/>
    </row>
    <row r="16" spans="3:13" ht="12.75">
      <c r="C16" s="1"/>
      <c r="D16" s="6" t="s">
        <v>103</v>
      </c>
      <c r="E16" s="3"/>
      <c r="F16" s="6" t="s">
        <v>104</v>
      </c>
      <c r="G16" s="6"/>
      <c r="H16" s="6" t="s">
        <v>103</v>
      </c>
      <c r="I16" s="3"/>
      <c r="J16" s="6" t="s">
        <v>104</v>
      </c>
      <c r="K16" s="1"/>
      <c r="L16" s="1"/>
      <c r="M16" s="1"/>
    </row>
    <row r="17" spans="3:13" ht="12.75">
      <c r="C17" s="1"/>
      <c r="D17" s="3"/>
      <c r="E17" s="3"/>
      <c r="F17" s="3"/>
      <c r="G17" s="3"/>
      <c r="H17" s="3"/>
      <c r="I17" s="3"/>
      <c r="J17" s="6"/>
      <c r="K17" s="1"/>
      <c r="L17" s="1"/>
      <c r="M17" s="1"/>
    </row>
    <row r="18" spans="3:13" ht="12.75">
      <c r="C18" s="1"/>
      <c r="D18" s="6" t="s">
        <v>4</v>
      </c>
      <c r="E18" s="3"/>
      <c r="F18" s="6" t="s">
        <v>4</v>
      </c>
      <c r="G18" s="3"/>
      <c r="H18" s="6" t="s">
        <v>4</v>
      </c>
      <c r="I18" s="3"/>
      <c r="J18" s="6" t="s">
        <v>4</v>
      </c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 t="s">
        <v>1</v>
      </c>
      <c r="D20" s="16">
        <v>33251</v>
      </c>
      <c r="E20" s="16"/>
      <c r="F20" s="16">
        <v>24239</v>
      </c>
      <c r="G20" s="16"/>
      <c r="H20" s="16">
        <f>34595+D20</f>
        <v>67846</v>
      </c>
      <c r="I20" s="16"/>
      <c r="J20" s="16">
        <v>52869</v>
      </c>
      <c r="K20" s="1"/>
      <c r="L20" s="1"/>
      <c r="M20" s="1"/>
    </row>
    <row r="21" spans="3:13" ht="12.75">
      <c r="C21" s="1"/>
      <c r="D21" s="16"/>
      <c r="E21" s="16"/>
      <c r="F21" s="16"/>
      <c r="G21" s="16"/>
      <c r="H21" s="16"/>
      <c r="I21" s="16"/>
      <c r="J21" s="16"/>
      <c r="K21" s="1"/>
      <c r="L21" s="1"/>
      <c r="M21" s="1"/>
    </row>
    <row r="22" spans="3:13" ht="12.75">
      <c r="C22" s="1" t="s">
        <v>16</v>
      </c>
      <c r="D22" s="16">
        <v>-30920</v>
      </c>
      <c r="E22" s="16"/>
      <c r="F22" s="16">
        <v>-21369</v>
      </c>
      <c r="G22" s="16"/>
      <c r="H22" s="16">
        <f>-30960+D22</f>
        <v>-61880</v>
      </c>
      <c r="I22" s="16"/>
      <c r="J22" s="16">
        <v>-46532</v>
      </c>
      <c r="K22" s="1"/>
      <c r="L22" s="1"/>
      <c r="M22" s="1"/>
    </row>
    <row r="23" spans="3:13" ht="12.75">
      <c r="C23" s="1"/>
      <c r="D23" s="16"/>
      <c r="E23" s="16"/>
      <c r="F23" s="16"/>
      <c r="G23" s="16"/>
      <c r="H23" s="16"/>
      <c r="I23" s="16"/>
      <c r="J23" s="16"/>
      <c r="K23" s="1"/>
      <c r="L23" s="1"/>
      <c r="M23" s="1"/>
    </row>
    <row r="24" spans="3:13" ht="12.75">
      <c r="C24" s="1" t="s">
        <v>17</v>
      </c>
      <c r="D24" s="17">
        <v>250</v>
      </c>
      <c r="E24" s="16"/>
      <c r="F24" s="17">
        <v>27</v>
      </c>
      <c r="G24" s="16"/>
      <c r="H24" s="17">
        <f>170+D24</f>
        <v>420</v>
      </c>
      <c r="I24" s="16"/>
      <c r="J24" s="17">
        <v>69</v>
      </c>
      <c r="K24" s="1"/>
      <c r="L24" s="1"/>
      <c r="M24" s="1"/>
    </row>
    <row r="25" spans="3:13" ht="12.75">
      <c r="C25" s="1"/>
      <c r="D25" s="16"/>
      <c r="E25" s="16"/>
      <c r="F25" s="16"/>
      <c r="G25" s="16"/>
      <c r="H25" s="16"/>
      <c r="I25" s="16"/>
      <c r="J25" s="16"/>
      <c r="K25" s="1"/>
      <c r="L25" s="1"/>
      <c r="M25" s="1"/>
    </row>
    <row r="26" spans="3:13" ht="12.75">
      <c r="C26" s="1" t="s">
        <v>6</v>
      </c>
      <c r="D26" s="16">
        <f>SUM(D20:D24)</f>
        <v>2581</v>
      </c>
      <c r="E26" s="16"/>
      <c r="F26" s="16">
        <f>SUM(F20:F24)</f>
        <v>2897</v>
      </c>
      <c r="G26" s="16"/>
      <c r="H26" s="16">
        <f>SUM(H20:H24)</f>
        <v>6386</v>
      </c>
      <c r="I26" s="16"/>
      <c r="J26" s="16">
        <f>SUM(J20:J24)</f>
        <v>6406</v>
      </c>
      <c r="K26" s="1"/>
      <c r="L26" s="1"/>
      <c r="M26" s="1"/>
    </row>
    <row r="27" spans="3:13" ht="12.75">
      <c r="C27" s="1"/>
      <c r="D27" s="16"/>
      <c r="E27" s="16"/>
      <c r="F27" s="16"/>
      <c r="G27" s="16"/>
      <c r="H27" s="16"/>
      <c r="I27" s="16"/>
      <c r="J27" s="16"/>
      <c r="K27" s="1"/>
      <c r="L27" s="1"/>
      <c r="M27" s="1"/>
    </row>
    <row r="28" spans="3:13" ht="12.75">
      <c r="C28" s="1" t="s">
        <v>7</v>
      </c>
      <c r="D28" s="16">
        <v>-808</v>
      </c>
      <c r="E28" s="16"/>
      <c r="F28" s="16">
        <v>-566</v>
      </c>
      <c r="G28" s="16"/>
      <c r="H28" s="16">
        <f>-890+D28</f>
        <v>-1698</v>
      </c>
      <c r="I28" s="16"/>
      <c r="J28" s="16">
        <v>-1223</v>
      </c>
      <c r="K28" s="1"/>
      <c r="L28" s="1"/>
      <c r="M28" s="1"/>
    </row>
    <row r="29" spans="3:13" ht="12.75">
      <c r="C29" s="1"/>
      <c r="D29" s="16"/>
      <c r="E29" s="16"/>
      <c r="F29" s="16"/>
      <c r="G29" s="16"/>
      <c r="H29" s="16"/>
      <c r="I29" s="16"/>
      <c r="J29" s="16"/>
      <c r="K29" s="1"/>
      <c r="L29" s="1"/>
      <c r="M29" s="1"/>
    </row>
    <row r="30" spans="3:13" ht="12.75">
      <c r="C30" s="1" t="s">
        <v>8</v>
      </c>
      <c r="D30" s="17">
        <v>0</v>
      </c>
      <c r="E30" s="16"/>
      <c r="F30" s="17">
        <v>46</v>
      </c>
      <c r="G30" s="16"/>
      <c r="H30" s="17">
        <f>1+D30</f>
        <v>1</v>
      </c>
      <c r="I30" s="16"/>
      <c r="J30" s="17">
        <v>75</v>
      </c>
      <c r="K30" s="1"/>
      <c r="L30" s="1"/>
      <c r="M30" s="1"/>
    </row>
    <row r="31" spans="3:13" ht="12.75">
      <c r="C31" s="1"/>
      <c r="D31" s="16"/>
      <c r="E31" s="16"/>
      <c r="F31" s="16"/>
      <c r="G31" s="16"/>
      <c r="H31" s="16"/>
      <c r="I31" s="16"/>
      <c r="J31" s="16"/>
      <c r="K31" s="1"/>
      <c r="L31" s="1"/>
      <c r="M31" s="1"/>
    </row>
    <row r="32" spans="3:13" ht="12.75">
      <c r="C32" s="1" t="s">
        <v>18</v>
      </c>
      <c r="D32" s="16">
        <f>SUM(D26:D30)</f>
        <v>1773</v>
      </c>
      <c r="E32" s="16"/>
      <c r="F32" s="16">
        <f>SUM(F26:F30)</f>
        <v>2377</v>
      </c>
      <c r="G32" s="16"/>
      <c r="H32" s="16">
        <f>SUM(H26:H30)</f>
        <v>4689</v>
      </c>
      <c r="I32" s="16"/>
      <c r="J32" s="16">
        <f>SUM(J26:J30)</f>
        <v>5258</v>
      </c>
      <c r="K32" s="1"/>
      <c r="L32" s="1"/>
      <c r="M32" s="1"/>
    </row>
    <row r="33" spans="3:13" ht="12.75">
      <c r="C33" s="1"/>
      <c r="D33" s="16"/>
      <c r="E33" s="16"/>
      <c r="F33" s="16"/>
      <c r="G33" s="16"/>
      <c r="H33" s="16"/>
      <c r="I33" s="16"/>
      <c r="J33" s="16"/>
      <c r="K33" s="1"/>
      <c r="L33" s="1"/>
      <c r="M33" s="1"/>
    </row>
    <row r="34" spans="3:13" ht="12.75">
      <c r="C34" s="1" t="s">
        <v>5</v>
      </c>
      <c r="D34" s="17">
        <v>-512</v>
      </c>
      <c r="E34" s="16"/>
      <c r="F34" s="17">
        <v>-805</v>
      </c>
      <c r="G34" s="16"/>
      <c r="H34" s="17">
        <f>-716+D34</f>
        <v>-1228</v>
      </c>
      <c r="I34" s="16"/>
      <c r="J34" s="17">
        <v>-1725</v>
      </c>
      <c r="K34" s="1"/>
      <c r="L34" s="1"/>
      <c r="M34" s="1"/>
    </row>
    <row r="35" spans="3:13" ht="12.75">
      <c r="C35" s="1"/>
      <c r="D35" s="16"/>
      <c r="E35" s="16"/>
      <c r="F35" s="16"/>
      <c r="G35" s="16"/>
      <c r="H35" s="16"/>
      <c r="I35" s="16"/>
      <c r="J35" s="16"/>
      <c r="K35" s="1"/>
      <c r="L35" s="1"/>
      <c r="M35" s="1"/>
    </row>
    <row r="36" spans="3:13" ht="12.75">
      <c r="C36" s="1" t="s">
        <v>19</v>
      </c>
      <c r="D36" s="16">
        <f>SUM(D32:D34)</f>
        <v>1261</v>
      </c>
      <c r="E36" s="16"/>
      <c r="F36" s="16">
        <f>SUM(F32:F34)</f>
        <v>1572</v>
      </c>
      <c r="G36" s="16"/>
      <c r="H36" s="16">
        <f>SUM(H32:H34)</f>
        <v>3461</v>
      </c>
      <c r="I36" s="16"/>
      <c r="J36" s="16">
        <f>SUM(J32:J34)</f>
        <v>3533</v>
      </c>
      <c r="K36" s="1"/>
      <c r="L36" s="1"/>
      <c r="M36" s="1"/>
    </row>
    <row r="37" spans="3:13" ht="12.75">
      <c r="C37" s="1"/>
      <c r="D37" s="16"/>
      <c r="E37" s="16"/>
      <c r="F37" s="16"/>
      <c r="G37" s="16"/>
      <c r="H37" s="16"/>
      <c r="I37" s="16"/>
      <c r="J37" s="16"/>
      <c r="K37" s="1"/>
      <c r="L37" s="1"/>
      <c r="M37" s="1"/>
    </row>
    <row r="38" spans="3:13" ht="12.75">
      <c r="C38" s="1" t="s">
        <v>20</v>
      </c>
      <c r="D38" s="17">
        <v>-21</v>
      </c>
      <c r="E38" s="16"/>
      <c r="F38" s="17">
        <v>2</v>
      </c>
      <c r="G38" s="16"/>
      <c r="H38" s="17">
        <f>-7+D38</f>
        <v>-28</v>
      </c>
      <c r="I38" s="16"/>
      <c r="J38" s="17">
        <v>-11</v>
      </c>
      <c r="K38" s="1"/>
      <c r="L38" s="1"/>
      <c r="M38" s="1"/>
    </row>
    <row r="39" spans="3:13" ht="12.75">
      <c r="C39" s="1"/>
      <c r="D39" s="16"/>
      <c r="E39" s="16"/>
      <c r="F39" s="16"/>
      <c r="G39" s="16"/>
      <c r="H39" s="16"/>
      <c r="I39" s="16"/>
      <c r="J39" s="16"/>
      <c r="K39" s="1"/>
      <c r="L39" s="1"/>
      <c r="M39" s="1"/>
    </row>
    <row r="40" spans="3:13" ht="13.5" thickBot="1">
      <c r="C40" s="1" t="s">
        <v>9</v>
      </c>
      <c r="D40" s="18">
        <f>SUM(D36:D38)</f>
        <v>1240</v>
      </c>
      <c r="E40" s="16"/>
      <c r="F40" s="18">
        <f>SUM(F36:F38)</f>
        <v>1574</v>
      </c>
      <c r="G40" s="16"/>
      <c r="H40" s="18">
        <f>SUM(H36:H38)</f>
        <v>3433</v>
      </c>
      <c r="I40" s="16"/>
      <c r="J40" s="18">
        <f>SUM(J36:J38)</f>
        <v>3522</v>
      </c>
      <c r="K40" s="1"/>
      <c r="L40" s="1"/>
      <c r="M40" s="1"/>
    </row>
    <row r="41" spans="3:13" ht="13.5" thickTop="1">
      <c r="C41" s="1"/>
      <c r="D41" s="16"/>
      <c r="E41" s="16"/>
      <c r="F41" s="16"/>
      <c r="G41" s="16"/>
      <c r="H41" s="16"/>
      <c r="I41" s="16"/>
      <c r="J41" s="16"/>
      <c r="K41" s="1"/>
      <c r="L41" s="1"/>
      <c r="M41" s="1"/>
    </row>
    <row r="42" spans="3:13" ht="12.75">
      <c r="C42" s="1" t="s">
        <v>21</v>
      </c>
      <c r="D42" s="16"/>
      <c r="E42" s="16"/>
      <c r="F42" s="16"/>
      <c r="G42" s="16"/>
      <c r="H42" s="16"/>
      <c r="I42" s="16"/>
      <c r="J42" s="16"/>
      <c r="K42" s="1"/>
      <c r="L42" s="1"/>
      <c r="M42" s="1"/>
    </row>
    <row r="43" spans="3:13" ht="12.75">
      <c r="C43" s="5" t="s">
        <v>22</v>
      </c>
      <c r="D43" s="15">
        <v>2.95</v>
      </c>
      <c r="E43" s="16"/>
      <c r="F43" s="15">
        <v>3.75</v>
      </c>
      <c r="G43" s="16"/>
      <c r="H43" s="15">
        <f>5.22+D43</f>
        <v>8.17</v>
      </c>
      <c r="I43" s="16"/>
      <c r="J43" s="15">
        <v>8.39</v>
      </c>
      <c r="K43" s="1"/>
      <c r="L43" s="1"/>
      <c r="M43" s="1"/>
    </row>
    <row r="44" spans="3:13" ht="12.75">
      <c r="C44" s="5" t="s">
        <v>23</v>
      </c>
      <c r="D44" s="29" t="s">
        <v>73</v>
      </c>
      <c r="E44" s="16"/>
      <c r="F44" s="29" t="s">
        <v>73</v>
      </c>
      <c r="G44" s="16"/>
      <c r="H44" s="29" t="s">
        <v>73</v>
      </c>
      <c r="I44" s="16"/>
      <c r="J44" s="29" t="s">
        <v>73</v>
      </c>
      <c r="K44" s="1"/>
      <c r="L44" s="1"/>
      <c r="M44" s="1"/>
    </row>
    <row r="45" spans="3:13" ht="12.75">
      <c r="C45" s="1"/>
      <c r="D45" s="16"/>
      <c r="E45" s="16"/>
      <c r="F45" s="16"/>
      <c r="G45" s="16"/>
      <c r="H45" s="16"/>
      <c r="I45" s="16"/>
      <c r="J45" s="16"/>
      <c r="K45" s="1"/>
      <c r="L45" s="1"/>
      <c r="M45" s="1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36" t="s">
        <v>45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.75">
      <c r="C48" s="33" t="s">
        <v>74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33" t="s">
        <v>86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>
      <c r="C50" s="33" t="s">
        <v>72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13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3:13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3:13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3:13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3:13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3:13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3:13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3:13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3:13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3:13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3:13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3:13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3:13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3:13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3:13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3:13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3:13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3:13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3:13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3:13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3:13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3:13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3:13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3:13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3:13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3:13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3:13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3:13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3:13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3:13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3:13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3:13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3:13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3:13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3:13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3:13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3:13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3:13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3:13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3:13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3:13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3:13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3:13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3:13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3:13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3:13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3:13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3:13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3:13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3:13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3:13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3:13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3:13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3:13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3:13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3:13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3:13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3:13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3:13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3:13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3:13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3:13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3:13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3:13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3:13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3:13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3:13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3:13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3:13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3:13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3:13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3:13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3:13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3:13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3:13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3:13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3:13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3:13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3:13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3:13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3:13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3:13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3:13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3:13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3:13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3:13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3:13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3:13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3:13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3:13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3:13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3:13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3:13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3:13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3:13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3:13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3:13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3:13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3:13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3:13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3:13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3:13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3:13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3:13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3:13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3:13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3:13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3:13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3:13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3:13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3:13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3:13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3:13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3:13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3:13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3:13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3:13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3:13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3:13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3:13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3:13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3:13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3:13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3:13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3:13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3:13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3:13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3:13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3:13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3:13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3:13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3:13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3:13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3:13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3:13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3:13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3:13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3:13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3:13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3:13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3:13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3:13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3:13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3:13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3:13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3:13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3:13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3:13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3:13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3:13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3:13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3:13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3:13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3:13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3:13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3:13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3:13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3:13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3:13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3:13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3:13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3:13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3:13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3:13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3:13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3:13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3:13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3:13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3:13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3:13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3:13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3:13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3:13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3:13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3:13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3:13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3:13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3:13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3:13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3:13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3:13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3:13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3:13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3:13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3:13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3:13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3:13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3:13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3:13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3:13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3:13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3:13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3:13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3:13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3:13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3:13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3:13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3:13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3:13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3:13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3:13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3:13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3:13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3:13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3:13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3:13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3:13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3:13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3:13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3:13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3:13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3:13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3:13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3:13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3:13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3:13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3:13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3:13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3:13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3:13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3:13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3:13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3:13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3:13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3:13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3:13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3:13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3:13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3:13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3:13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3:13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3:13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3:13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3:13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3:13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3:13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3:13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3:13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3:13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3:13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3:13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3:13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3:13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3:13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3:13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3:13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3:13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3:13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3:13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3:13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3:13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3:13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3:13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3:13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3:13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3:13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3:13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3:13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3:13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3:13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3:13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3:13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3:13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3:13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3:13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3:13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3:13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3:13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3:13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3:13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3:13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3:13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3:13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3:13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3:13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3:13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3:13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3:13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3:13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3:13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3:13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3:13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3:13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3:13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3:13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3:13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3:13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3:13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3:13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3:13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3:13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3:13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3:13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3:13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3:13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3:13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3:13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3:13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3:13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3:13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3:13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3:13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3:13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3:13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3:13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3:13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3:13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3:13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3:13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3:13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3:13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3:13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3:13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3:13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3:13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3:13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3:13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3:13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3:13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3:13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3:13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3:13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3:13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3:13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3:13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3:13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3:13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3:13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3:13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3:13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3:13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3:13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3:13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3:13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3:13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3:13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3:13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3:13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3:13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3:13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3:13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3:13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3:13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3:13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3:13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3:13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3:13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3:13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3:13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3:13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3:13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3:13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3:13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3:13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3:13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3:13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3:13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3:13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3:13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3:13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3:13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3:13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3:13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3:13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3:13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3:13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3:13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3:13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3:13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3:13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3:13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3:13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3:13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3:13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3:13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3:13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3:13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3:13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3:13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3:13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3:13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3:13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3:13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3:13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3:13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3:13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3:13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3:13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3:13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3:13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3:13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3:13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3:13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3:13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3:13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3:13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3:13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3:13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3:13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3:13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3:13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3:13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3:13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3:13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3:13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3:13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3:13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3:13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3:13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3:13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3:13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3:13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3:13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3:13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3:13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3:13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3:13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3:13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3:13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3:13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3:13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3:13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3:13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3:13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3:13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3:13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3:13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3:13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3:13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3:13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3:13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3:13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3:13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3:13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3:13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3:13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3:13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3:13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3:13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3:13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3:13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3:13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3:13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3:13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3:13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3:13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3:13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3:13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3:13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3:13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3:13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3:13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3:13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3:13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3:13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3:13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3:13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3:13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3:13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3:13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3:13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3:13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3:13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3:13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3:13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3:13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3:13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3:13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3:13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3:13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3:13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3:13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3:13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3:13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3:13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3:13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3:13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3:13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3:13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3:13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3:13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3:13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3:13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3:13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3:13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3:13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3:13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3:13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3:13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3:13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3:13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3:13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3:13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3:13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3:13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3:13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3:13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3:13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3:13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3:13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3:13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3:13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3:13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3:13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3:13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3:13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3:13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3:13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3:13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3:13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3:13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3:13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3:13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3:13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3:13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3:13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3:13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3:13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3:13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3:13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3:13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3:13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3:13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3:13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3:13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3:13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3:13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3:13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3:13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3:13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3:13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3:13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3:13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3:13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3:13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3:13" ht="12.7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3:13" ht="12.7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3:13" ht="12.7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3:13" ht="12.7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3:13" ht="12.7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3:13" ht="12.7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3:13" ht="12.7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3:13" ht="12.7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3:13" ht="12.7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3:13" ht="12.7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3:13" ht="12.7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3:13" ht="12.7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3:13" ht="12.7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3:13" ht="12.7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3:13" ht="12.7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3:13" ht="12.7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3:13" ht="12.7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3:13" ht="12.7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3:13" ht="12.7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3:13" ht="12.7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3:13" ht="12.7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3:13" ht="12.7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3:13" ht="12.7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3:13" ht="12.7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3:13" ht="12.7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3:13" ht="12.7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3:13" ht="12.7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3:13" ht="12.7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3:13" ht="12.7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3:13" ht="12.7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3:13" ht="12.7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3:13" ht="12.7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3:13" ht="12.7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3:13" ht="12.7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3:13" ht="12.7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3:13" ht="12.7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3:13" ht="12.7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3:13" ht="12.7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3:13" ht="12.7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3:13" ht="12.7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3:13" ht="12.7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3:13" ht="12.7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3:13" ht="12.7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3:13" ht="12.7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3:13" ht="12.7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3:13" ht="12.7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3:13" ht="12.7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3:13" ht="12.7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3:13" ht="12.7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3:13" ht="12.7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3:13" ht="12.7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3:13" ht="12.7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3:13" ht="12.7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3:13" ht="12.7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3:13" ht="12.7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3:13" ht="12.7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3:13" ht="12.7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3:13" ht="12.7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3:13" ht="12.7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3:13" ht="12.7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3:13" ht="12.7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3:13" ht="12.7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3:13" ht="12.7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3:13" ht="12.7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3:13" ht="12.7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3:13" ht="12.7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3:13" ht="12.7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3:13" ht="12.7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3:13" ht="12.7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3:13" ht="12.7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3:13" ht="12.7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3:13" ht="12.7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3:13" ht="12.7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3:13" ht="12.7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3:13" ht="12.7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3:13" ht="12.7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3:13" ht="12.7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3:13" ht="12.7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3:13" ht="12.7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3:13" ht="12.7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3:13" ht="12.7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3:13" ht="12.7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3:13" ht="12.7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3:13" ht="12.7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3:13" ht="12.7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3:13" ht="12.7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3:13" ht="12.7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3:13" ht="12.7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3:13" ht="12.7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3:13" ht="12.7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3:13" ht="12.7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3:13" ht="12.7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3:13" ht="12.7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3:13" ht="12.7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3:13" ht="12.7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3:13" ht="12.7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3:13" ht="12.7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3:13" ht="12.7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3:13" ht="12.7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3:13" ht="12.7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3:13" ht="12.7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3:13" ht="12.7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3:13" ht="12.7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3:13" ht="12.7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3:13" ht="12.7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3:13" ht="12.7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3:13" ht="12.7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3:13" ht="12.7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3:13" ht="12.7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3:13" ht="12.7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3:13" ht="12.7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3:13" ht="12.7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3:13" ht="12.7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3:13" ht="12.7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3:13" ht="12.7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3:13" ht="12.7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3:13" ht="12.7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3:13" ht="12.7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3:13" ht="12.7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3:13" ht="12.7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3:13" ht="12.7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3:13" ht="12.7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3:13" ht="12.7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3:13" ht="12.7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3:13" ht="12.7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3:13" ht="12.7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3:13" ht="12.7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3:13" ht="12.7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3:13" ht="12.7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3:13" ht="12.7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3:13" ht="12.7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3:13" ht="12.7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3:13" ht="12.7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3:13" ht="12.7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3:13" ht="12.7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3:13" ht="12.7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3:13" ht="12.7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3:13" ht="12.7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3:13" ht="12.7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3:13" ht="12.7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3:13" ht="12.7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3:13" ht="12.7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3:13" ht="12.7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3:13" ht="12.7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3:13" ht="12.7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3:13" ht="12.7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3:13" ht="12.7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3:13" ht="12.7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3:13" ht="12.7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3:13" ht="12.7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3:13" ht="12.7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3:13" ht="12.7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3:13" ht="12.7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3:13" ht="12.7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3:13" ht="12.7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3:13" ht="12.7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3:13" ht="12.7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3:13" ht="12.7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3:13" ht="12.7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3:13" ht="12.7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3:13" ht="12.7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3:13" ht="12.7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3:13" ht="12.7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3:13" ht="12.7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3:13" ht="12.7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3:13" ht="12.7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3:13" ht="12.7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3:13" ht="12.7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3:13" ht="12.7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3:13" ht="12.7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3:13" ht="12.7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3:13" ht="12.7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3:13" ht="12.7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3:13" ht="12.7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3:13" ht="12.7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3:13" ht="12.7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3:13" ht="12.7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3:13" ht="12.7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3:13" ht="12.7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3:13" ht="12.7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3:13" ht="12.7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3:13" ht="12.7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3:13" ht="12.7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3:13" ht="12.7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3:13" ht="12.7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3:13" ht="12.7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3:13" ht="12.7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3:13" ht="12.7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3:13" ht="12.7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3:13" ht="12.7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3:13" ht="12.7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3:13" ht="12.7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3:13" ht="12.7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3:13" ht="12.7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3:13" ht="12.7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3:13" ht="12.7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3:13" ht="12.7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3:13" ht="12.7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3:13" ht="12.7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3:13" ht="12.7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3:13" ht="12.7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3:13" ht="12.75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3:13" ht="12.75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3:13" ht="12.75"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3:13" ht="12.75"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3:13" ht="12.75"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3:13" ht="12.75"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3:13" ht="12.75"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3:13" ht="12.75"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3:13" ht="12.75"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3:13" ht="12.75"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3:13" ht="12.75"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3:13" ht="12.75"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3:13" ht="12.75"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3:13" ht="12.75"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3:13" ht="12.75"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3:13" ht="12.75"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3:13" ht="12.75"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3:13" ht="12.75"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3:13" ht="12.75"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3:13" ht="12.75"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3:13" ht="12.75"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3:13" ht="12.75"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3:13" ht="12.75"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3:13" ht="12.75"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3:13" ht="12.75"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3:13" ht="12.75"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3:13" ht="12.75"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3:13" ht="12.75"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3:13" ht="12.75"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3:13" ht="12.75"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3:13" ht="12.75"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3:13" ht="12.75"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3:13" ht="12.75"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3:13" ht="12.75"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3:13" ht="12.75"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3:13" ht="12.75"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3:13" ht="12.75"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3:13" ht="12.75"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3:13" ht="12.75"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3:13" ht="12.75"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3:13" ht="12.75"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3:13" ht="12.75"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3:13" ht="12.75"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3:13" ht="12.75"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3:13" ht="12.75"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3:13" ht="12.75"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3:13" ht="12.75"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3:13" ht="12.75"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3:13" ht="12.75"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3:13" ht="12.75"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3:13" ht="12.75"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3:13" ht="12.75"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3:13" ht="12.75"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3:13" ht="12.75"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3:13" ht="12.75"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3:13" ht="12.75"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3:13" ht="12.75"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3:13" ht="12.75"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3:13" ht="12.75"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3:13" ht="12.75"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3:13" ht="12.75"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3:13" ht="12.75"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3:13" ht="12.75"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3:13" ht="12.75"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3:13" ht="12.75"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3:13" ht="12.75"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3:13" ht="12.75"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3:13" ht="12.75"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3:13" ht="12.75"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3:13" ht="12.75"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3:13" ht="12.75"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3:13" ht="12.75"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3:13" ht="12.75"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3:13" ht="12.75"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3:13" ht="12.75"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3:13" ht="12.75"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3:13" ht="12.75"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3:13" ht="12.75"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3:13" ht="12.75"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3:13" ht="12.75"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3:13" ht="12.75"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3:13" ht="12.75"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3:13" ht="12.7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3:13" ht="12.75"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3:13" ht="12.75"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3:13" ht="12.75"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3:13" ht="12.75"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3:13" ht="12.75"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3:13" ht="12.75"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3:13" ht="12.75"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3:13" ht="12.75"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3:13" ht="12.75"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3:13" ht="12.75"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3:13" ht="12.75"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3:13" ht="12.75"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3:13" ht="12.75"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3:13" ht="12.75"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3:13" ht="12.75"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3:13" ht="12.75"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3:13" ht="12.75"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3:13" ht="12.75"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3:13" ht="12.75"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3:13" ht="12.75"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3:13" ht="12.75"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3:13" ht="12.75"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3:13" ht="12.75"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3:13" ht="12.75"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3:13" ht="12.75"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3:13" ht="12.75"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3:13" ht="12.75"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3:13" ht="12.75"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3:13" ht="12.75"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3:13" ht="12.75"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3:13" ht="12.75"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3:13" ht="12.75"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3:13" ht="12.75"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3:13" ht="12.75"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3:13" ht="12.75"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3:13" ht="12.75"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3:13" ht="12.75"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3:13" ht="12.75"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3:13" ht="12.75"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3:13" ht="12.75"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3:13" ht="12.75"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3:13" ht="12.75"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3:13" ht="12.75"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3:13" ht="12.75"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3:13" ht="12.75"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3:13" ht="12.75"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3:13" ht="12.75"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3:13" ht="12.75"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3:13" ht="12.75"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3:13" ht="12.75"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3:13" ht="12.75"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3:13" ht="12.75"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3:13" ht="12.75"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3:13" ht="12.75"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3:13" ht="12.75"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3:13" ht="12.75"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3:13" ht="12.75"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3:13" ht="12.75"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3:13" ht="12.75"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3:13" ht="12.75"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3:13" ht="12.75"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3:13" ht="12.75"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3:13" ht="12.75"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3:13" ht="12.75"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3:13" ht="12.75"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3:13" ht="12.75"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3:13" ht="12.75"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3:13" ht="12.75"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3:13" ht="12.75"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3:13" ht="12.75"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3:13" ht="12.75"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3:13" ht="12.75"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3:13" ht="12.75"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3:13" ht="12.75"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3:13" ht="12.75"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3:13" ht="12.75"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3:13" ht="12.75"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3:13" ht="12.75"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3:13" ht="12.75"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3:13" ht="12.75"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3:13" ht="12.75"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3:13" ht="12.75"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3:13" ht="12.75"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3:13" ht="12.75"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3:13" ht="12.75"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3:13" ht="12.75"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3:13" ht="12.75"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3:13" ht="12.75"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3:13" ht="12.75"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3:13" ht="12.75"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3:13" ht="12.75"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3:13" ht="12.75"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3:13" ht="12.75"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3:13" ht="12.75"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3:13" ht="12.75"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3:13" ht="12.75"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3:13" ht="12.75"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3:13" ht="12.75"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3:13" ht="12.75"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3:13" ht="12.75"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3:13" ht="12.75"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3:13" ht="12.75"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3:13" ht="12.75"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3:13" ht="12.75"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3:13" ht="12.75"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3:13" ht="12.75"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3:13" ht="12.75"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3:13" ht="12.75"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3:13" ht="12.75"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3:13" ht="12.75"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3:13" ht="12.75"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3:13" ht="12.75"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3:13" ht="12.75"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3:13" ht="12.75"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3:13" ht="12.75"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3:13" ht="12.75"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3:13" ht="12.75"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3:13" ht="12.75"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3:13" ht="12.75"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3:13" ht="12.75"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3:13" ht="12.75"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3:13" ht="12.75"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3:13" ht="12.75"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3:13" ht="12.75"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3:13" ht="12.75"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3:13" ht="12.75"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3:13" ht="12.75"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3:13" ht="12.75"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3:13" ht="12.75"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3:13" ht="12.75"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3:13" ht="12.75"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3:13" ht="12.75"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3:13" ht="12.75"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3:13" ht="12.75"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3:13" ht="12.75"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3:13" ht="12.75"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3:13" ht="12.75"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3:13" ht="12.75"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3:13" ht="12.75"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3:13" ht="12.75"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3:13" ht="12.75"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3:13" ht="12.75"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3:13" ht="12.75"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3:13" ht="12.75"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3:13" ht="12.75"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3:13" ht="12.75"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3:13" ht="12.75"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3:13" ht="12.75"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3:13" ht="12.75"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3:13" ht="12.75"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3:13" ht="12.75"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3:13" ht="12.75"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3:13" ht="12.75"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3:13" ht="12.75"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3:13" ht="12.75"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3:13" ht="12.75"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3:13" ht="12.75"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3:13" ht="12.75"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3:13" ht="12.75"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3:13" ht="12.75"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3:13" ht="12.75"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3:13" ht="12.75"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3:13" ht="12.75"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3:13" ht="12.75"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3:13" ht="12.75"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3:13" ht="12.75"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3:13" ht="12.75"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3:13" ht="12.75"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3:13" ht="12.75"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3:13" ht="12.75"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3:13" ht="12.75"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3:13" ht="12.75"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3:13" ht="12.75"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3:13" ht="12.75"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3:13" ht="12.75"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3:13" ht="12.75"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3:13" ht="12.75"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3:13" ht="12.75"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3:13" ht="12.75"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3:13" ht="12.75"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3:13" ht="12.75"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3:13" ht="12.75"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3:13" ht="12.75"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3:13" ht="12.75"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3:13" ht="12.75"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3:13" ht="12.75"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3:13" ht="12.75"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3:13" ht="12.75"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3:13" ht="12.75"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3:13" ht="12.75"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3:13" ht="12.75"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3:13" ht="12.75"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3:13" ht="12.75"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3:13" ht="12.75"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3:13" ht="12.75"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3:13" ht="12.75"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3:13" ht="12.75"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3:13" ht="12.75"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3:13" ht="12.75"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3:13" ht="12.75"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3:13" ht="12.75"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3:13" ht="12.75"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3:13" ht="12.75"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3:13" ht="12.75"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3:13" ht="12.75"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3:13" ht="12.75"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3:13" ht="12.75"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3:13" ht="12.75"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3:13" ht="12.75"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3:13" ht="12.75"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3:13" ht="12.75"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3:13" ht="12.75"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3:13" ht="12.75"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3:13" ht="12.75"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3:13" ht="12.75"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3:13" ht="12.75"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3:13" ht="12.75"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3:13" ht="12.75"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3:13" ht="12.75"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3:13" ht="12.75"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3:13" ht="12.75"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3:13" ht="12.75"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3:13" ht="12.75"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3:13" ht="12.75"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3:13" ht="12.75"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3:13" ht="12.75"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3:13" ht="12.75"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3:13" ht="12.75"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3:13" ht="12.75"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3:13" ht="12.75"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3:13" ht="12.75"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3:13" ht="12.75"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3:13" ht="12.75"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3:13" ht="12.75"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3:13" ht="12.75"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3:13" ht="12.75"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3:13" ht="12.75"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3:13" ht="12.75"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3:13" ht="12.75"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3:13" ht="12.75"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3:13" ht="12.75"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3:13" ht="12.75"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3:13" ht="12.75"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3:13" ht="12.75"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3:13" ht="12.75"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3:13" ht="12.75"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3:13" ht="12.75"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3:13" ht="12.75"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3:13" ht="12.75"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3:13" ht="12.75"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3:13" ht="12.75"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3:13" ht="12.75"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3:13" ht="12.75"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3:13" ht="12.75"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3:13" ht="12.75"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3:13" ht="12.75"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3:13" ht="12.75"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3:13" ht="12.75"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3:13" ht="12.75"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3:13" ht="12.75"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3:13" ht="12.75"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3:13" ht="12.75"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3:13" ht="12.75"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3:13" ht="12.75"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3:13" ht="12.75"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3:13" ht="12.75"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3:13" ht="12.75"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3:13" ht="12.75"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3:13" ht="12.75"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3:13" ht="12.75"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3:13" ht="12.75"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3:13" ht="12.75"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3:13" ht="12.75"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3:13" ht="12.75"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3:13" ht="12.75"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3:13" ht="12.75"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3:13" ht="12.75"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3:13" ht="12.75"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3:13" ht="12.75"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3:13" ht="12.75"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3:13" ht="12.75"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3:13" ht="12.75"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3:13" ht="12.75"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3:13" ht="12.75"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3:13" ht="12.75"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3:13" ht="12.75"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3:13" ht="12.75"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3:13" ht="12.75"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3:13" ht="12.75"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3:13" ht="12.75"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3:13" ht="12.75"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3:13" ht="12.75"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3:13" ht="12.75"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3:13" ht="12.75"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3:13" ht="12.75"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3:13" ht="12.75"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3:13" ht="12.75"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3:13" ht="12.75"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3:13" ht="12.75"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3:13" ht="12.75"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3:13" ht="12.75"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3:13" ht="12.75"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3:13" ht="12.75"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3:13" ht="12.75"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3:13" ht="12.75"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3:13" ht="12.75"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3:13" ht="12.75"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3:13" ht="12.75"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3:13" ht="12.75"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3:13" ht="12.75"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3:13" ht="12.75"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3:13" ht="12.75"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3:13" ht="12.75"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3:13" ht="12.75"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3:13" ht="12.75"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3:13" ht="12.75"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3:13" ht="12.75"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3:13" ht="12.75"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3:13" ht="12.75"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3:13" ht="12.75"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3:13" ht="12.75"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3:13" ht="12.75"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3:13" ht="12.75"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3:13" ht="12.75"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3:13" ht="12.75"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3:13" ht="12.75"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3:13" ht="12.75"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3:13" ht="12.75"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3:13" ht="12.75"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3:13" ht="12.75"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3:13" ht="12.75"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3:13" ht="12.75"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3:13" ht="12.75"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3:13" ht="12.75"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3:13" ht="12.75"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3:13" ht="12.75"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3:13" ht="12.75"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3:13" ht="12.75"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3:13" ht="12.75"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3:13" ht="12.75"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3:13" ht="12.75"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3:13" ht="12.75"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3:13" ht="12.75"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3:13" ht="12.75"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3:13" ht="12.75"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3:13" ht="12.75"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3:13" ht="12.75"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3:13" ht="12.75"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3:13" ht="12.75"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3:13" ht="12.75"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3:13" ht="12.75"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3:13" ht="12.75"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3:13" ht="12.75"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3:13" ht="12.75"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3:13" ht="12.75"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3:13" ht="12.75"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3:13" ht="12.75"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3:13" ht="12.75"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3:13" ht="12.75"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3:13" ht="12.75"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3:13" ht="12.75"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3:13" ht="12.75"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3:13" ht="12.75"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3:13" ht="12.75"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3:13" ht="12.75"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3:13" ht="12.75"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3:13" ht="12.75"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3:13" ht="12.75"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3:13" ht="12.75"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3:13" ht="12.75"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3:13" ht="12.75"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3:13" ht="12.75"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3:13" ht="12.75"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3:13" ht="12.75"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3:13" ht="12.75"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3:13" ht="12.75"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3:13" ht="12.75"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3:13" ht="12.75"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3:13" ht="12.75"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3:13" ht="12.75"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3:13" ht="12.75"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3:13" ht="12.75"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3:13" ht="12.75"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3:13" ht="12.75"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3:13" ht="12.75"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3:13" ht="12.75"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3:13" ht="12.75"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3:13" ht="12.75"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3:13" ht="12.75"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3:13" ht="12.75"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3:13" ht="12.75"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3:13" ht="12.75"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3:13" ht="12.75"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3:13" ht="12.75"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3:13" ht="12.75"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3:13" ht="12.75"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3:13" ht="12.75"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3:13" ht="12.75"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3:13" ht="12.75"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3:13" ht="12.75"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3:13" ht="12.75"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3:13" ht="12.75"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3:13" ht="12.75"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3:13" ht="12.75"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3:13" ht="12.75"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3:13" ht="12.75"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3:13" ht="12.75"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3:13" ht="12.75"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3:13" ht="12.75"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3:13" ht="12.75"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3:13" ht="12.75"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3:13" ht="12.75"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3:13" ht="12.75"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3:13" ht="12.75"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3:13" ht="12.75"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3:13" ht="12.75"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3:13" ht="12.75"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3:13" ht="12.75"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3:13" ht="12.75"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3:13" ht="12.75"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3:13" ht="12.75"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3:13" ht="12.75"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3:13" ht="12.75"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3:13" ht="12.75"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3:13" ht="12.75"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3:13" ht="12.75"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3:13" ht="12.75"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3:13" ht="12.75"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3:13" ht="12.75"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3:13" ht="12.75"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3:13" ht="12.75"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3:13" ht="12.75"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3:13" ht="12.75"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3:13" ht="12.75"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3:13" ht="12.75"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3:13" ht="12.75"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3:13" ht="12.75"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3:13" ht="12.75"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3:13" ht="12.75"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3:13" ht="12.75"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3:13" ht="12.75"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3:13" ht="12.75"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3:13" ht="12.75"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3:13" ht="12.75"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3:13" ht="12.75"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3:13" ht="12.75"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3:13" ht="12.75"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3:13" ht="12.75"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3:13" ht="12.75"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3:13" ht="12.75"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3:13" ht="12.75"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3:13" ht="12.75"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3:13" ht="12.75"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3:13" ht="12.75"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3:13" ht="12.75"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3:13" ht="12.75"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3:13" ht="12.75"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3:13" ht="12.75"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3:13" ht="12.75"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3:13" ht="12.75"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3:13" ht="12.75"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3:13" ht="12.75"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3:13" ht="12.75"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3:13" ht="12.75"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3:13" ht="12.75"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3:13" ht="12.75"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3:13" ht="12.75"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3:13" ht="12.75"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3:13" ht="12.75"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3:13" ht="12.75"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3:13" ht="12.75"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3:13" ht="12.75"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3:13" ht="12.75"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3:13" ht="12.75"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3:13" ht="12.75"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3:13" ht="12.75"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3:13" ht="12.75"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3:13" ht="12.75"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3:13" ht="12.75"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3:13" ht="12.75"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3:13" ht="12.75"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3:13" ht="12.75"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3:13" ht="12.75"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3:13" ht="12.75"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3:13" ht="12.75"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3:13" ht="12.75"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3:13" ht="12.75"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3:13" ht="12.75"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3:13" ht="12.75"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3:13" ht="12.75"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3:13" ht="12.75"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3:13" ht="12.75"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3:13" ht="12.75"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3:13" ht="12.75"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3:13" ht="12.75"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3:13" ht="12.75"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3:13" ht="12.75"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3:13" ht="12.75"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3:13" ht="12.75"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3:13" ht="12.75"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3:13" ht="12.75"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3:13" ht="12.75"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3:13" ht="12.75"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3:13" ht="12.75"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3:13" ht="12.75"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3:13" ht="12.75"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3:13" ht="12.75"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3:13" ht="12.75"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3:13" ht="12.75"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3:13" ht="12.75"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3:13" ht="12.75"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3:13" ht="12.75"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3:13" ht="12.75"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3:13" ht="12.75"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3:13" ht="12.75"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3:13" ht="12.75"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3:13" ht="12.75"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3:13" ht="12.75"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3:13" ht="12.75"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3:13" ht="12.75"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3:13" ht="12.75"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3:13" ht="12.75"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3:13" ht="12.75"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3:13" ht="12.75"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3:13" ht="12.75"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3:13" ht="12.75"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3:13" ht="12.75"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3:13" ht="12.75"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3:13" ht="12.75"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3:13" ht="12.75"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3:13" ht="12.75"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3:13" ht="12.75"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3:13" ht="12.75"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3:13" ht="12.75"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3:13" ht="12.75"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3:13" ht="12.75"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3:13" ht="12.75"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3:13" ht="12.75"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3:13" ht="12.75"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3:13" ht="12.75"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3:13" ht="12.75"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3:13" ht="12.75"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3:13" ht="12.75"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3:13" ht="12.75"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3:13" ht="12.75"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3:13" ht="12.75"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3:13" ht="12.75"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3:13" ht="12.75"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3:13" ht="12.75"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3:13" ht="12.75"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3:13" ht="12.75"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3:13" ht="12.75"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3:13" ht="12.75"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3:13" ht="12.75"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3:13" ht="12.75"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3:13" ht="12.75"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3:13" ht="12.75"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3:13" ht="12.75"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3:13" ht="12.75"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3:13" ht="12.75"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3:13" ht="12.75"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3:13" ht="12.75"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3:13" ht="12.75"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3:13" ht="12.75"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3:13" ht="12.75"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3:13" ht="12.75"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3:13" ht="12.75"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3:13" ht="12.75"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3:13" ht="12.75"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3:13" ht="12.75"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3:13" ht="12.75"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3:13" ht="12.75"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3:13" ht="12.75"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3:13" ht="12.75"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3:13" ht="12.75"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3:13" ht="12.75"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3:13" ht="12.75"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3:13" ht="12.75"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3:13" ht="12.75"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3:13" ht="12.75"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3:13" ht="12.75"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3:13" ht="12.75"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3:13" ht="12.75"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3:13" ht="12.75"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3:13" ht="12.75"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3:13" ht="12.75"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3:13" ht="12.75"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3:13" ht="12.75"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3:13" ht="12.75"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3:13" ht="12.75"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3:13" ht="12.75"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3:13" ht="12.75"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3:13" ht="12.75"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3:13" ht="12.75"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3:13" ht="12.75"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3:13" ht="12.75"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3:13" ht="12.75"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3:13" ht="12.75"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3:13" ht="12.75"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3:13" ht="12.75"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3:13" ht="12.75"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3:13" ht="12.75"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3:13" ht="12.75"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3:13" ht="12.75"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3:13" ht="12.75"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3:13" ht="12.75"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3:13" ht="12.75"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3:13" ht="12.75"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3:13" ht="12.75"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3:13" ht="12.75"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3:13" ht="12.75"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3:13" ht="12.75"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3:13" ht="12.75"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3:13" ht="12.75"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3:13" ht="12.75"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3:13" ht="12.75"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3:13" ht="12.75"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3:13" ht="12.75"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3:13" ht="12.75"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3:13" ht="12.75"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3:13" ht="12.75"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3:13" ht="12.75"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3:13" ht="12.75"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3:13" ht="12.75"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3:13" ht="12.75"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3:13" ht="12.75"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3:13" ht="12.75"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3:13" ht="12.75"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3:13" ht="12.75"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3:13" ht="12.75"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3:13" ht="12.75"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3:13" ht="12.75"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3:13" ht="12.75"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3:13" ht="12.75"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3:13" ht="12.75"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3:13" ht="12.75"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3:13" ht="12.75"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3:13" ht="12.75"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3:13" ht="12.75"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3:13" ht="12.75"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3:13" ht="12.75"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3:13" ht="12.75"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3:13" ht="12.75"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3:13" ht="12.75"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3:13" ht="12.75"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3:13" ht="12.75"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3:13" ht="12.75"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3:13" ht="12.75"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3:13" ht="12.75"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3:13" ht="12.75"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3:13" ht="12.75"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3:13" ht="12.75"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3:13" ht="12.75"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3:13" ht="12.75"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3:13" ht="12.75"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3:13" ht="12.75"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3:13" ht="12.75"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3:13" ht="12.75"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3:13" ht="12.75"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3:13" ht="12.75"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3:13" ht="12.75"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3:13" ht="12.75"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3:13" ht="12.75"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3:13" ht="12.75"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3:13" ht="12.75"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3:13" ht="12.75"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3:13" ht="12.75"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3:13" ht="12.75"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3:13" ht="12.75"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3:13" ht="12.75"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3:13" ht="12.75"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3:13" ht="12.75"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3:13" ht="12.75"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3:13" ht="12.75"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3:13" ht="12.75"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3:13" ht="12.75"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3:13" ht="12.75"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3:13" ht="12.75"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3:13" ht="12.75"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3:13" ht="12.75"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3:13" ht="12.75"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3:13" ht="12.75"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3:13" ht="12.75"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3:13" ht="12.75"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3:13" ht="12.75"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3:13" ht="12.75"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3:13" ht="12.75"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3:13" ht="12.75"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3:13" ht="12.75"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3:13" ht="12.75"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3:13" ht="12.75"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3:13" ht="12.75"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3:13" ht="12.75"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3:13" ht="12.75"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3:13" ht="12.75"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3:13" ht="12.75"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3:13" ht="12.75"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3:13" ht="12.75"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3:13" ht="12.75"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3:13" ht="12.75"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3:13" ht="12.75"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3:13" ht="12.75"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3:13" ht="12.75"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3:13" ht="12.75"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3:13" ht="12.75"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3:13" ht="12.75"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3:13" ht="12.75"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3:13" ht="12.75"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3:13" ht="12.75"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3:13" ht="12.75"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3:13" ht="12.75"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3:13" ht="12.75"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3:13" ht="12.75"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3:13" ht="12.75"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3:13" ht="12.75"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3:13" ht="12.75"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3:13" ht="12.75"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3:13" ht="12.75"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3:13" ht="12.75"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3:13" ht="12.75"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3:13" ht="12.75"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3:13" ht="12.75"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3:13" ht="12.75"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3:13" ht="12.75"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3:13" ht="12.75"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3:13" ht="12.75"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3:13" ht="12.75"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3:13" ht="12.75"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3:13" ht="12.75"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3:13" ht="12.75"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3:13" ht="12.75"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3:13" ht="12.75"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3:13" ht="12.75"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3:13" ht="12.75"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3:13" ht="12.75"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3:13" ht="12.75"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3:13" ht="12.75"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3:13" ht="12.75"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3:13" ht="12.75"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3:13" ht="12.75"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3:13" ht="12.75"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3:13" ht="12.75"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3:13" ht="12.75"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3:13" ht="12.75"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3:13" ht="12.75"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3:13" ht="12.75"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3:13" ht="12.75"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3:13" ht="12.75"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3:13" ht="12.75"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3:13" ht="12.75"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3:13" ht="12.75"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3:13" ht="12.75"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3:13" ht="12.75"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3:13" ht="12.75"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3:13" ht="12.75"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3:13" ht="12.75"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3:13" ht="12.75"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3:13" ht="12.75"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3:13" ht="12.75"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3:13" ht="12.75"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3:13" ht="12.75"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3:13" ht="12.75"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3:13" ht="12.75"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3:13" ht="12.75"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3:13" ht="12.75"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3:13" ht="12.75"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3:13" ht="12.75"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3:13" ht="12.75"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3:13" ht="12.75"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3:13" ht="12.75"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3:13" ht="12.75"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3:13" ht="12.75"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3:13" ht="12.75"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3:13" ht="12.75"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3:13" ht="12.75"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3:13" ht="12.75"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3:13" ht="12.75"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3:13" ht="12.75"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3:13" ht="12.75"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3:13" ht="12.75"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3:13" ht="12.75"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3:13" ht="12.75"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3:13" ht="12.75"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3:13" ht="12.75"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3:13" ht="12.75"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3:13" ht="12.75"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3:13" ht="12.75"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3:13" ht="12.75"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3:13" ht="12.75"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3:13" ht="12.75"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3:13" ht="12.75"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3:13" ht="12.75"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3:13" ht="12.75"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3:13" ht="12.75"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3:13" ht="12.75"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3:13" ht="12.75"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3:13" ht="12.75"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3:13" ht="12.75"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3:13" ht="12.75"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3:13" ht="12.75"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3:13" ht="12.75"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3:13" ht="12.75"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3:13" ht="12.75"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3:13" ht="12.75"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3:13" ht="12.75"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3:13" ht="12.75"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3:13" ht="12.75"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3:13" ht="12.75"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3:13" ht="12.75"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3:13" ht="12.75"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3:13" ht="12.75"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3:13" ht="12.75"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3:13" ht="12.75"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3:13" ht="12.75"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3:13" ht="12.75"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3:13" ht="12.75"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3:13" ht="12.75"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3:13" ht="12.75"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3:13" ht="12.75"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3:13" ht="12.75"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3:13" ht="12.75"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3:13" ht="12.75"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3:13" ht="12.75"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3:13" ht="12.75"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3:13" ht="12.75"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3:13" ht="12.75"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3:13" ht="12.75"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3:13" ht="12.75"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3:13" ht="12.75"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3:13" ht="12.75"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3:13" ht="12.75"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3:13" ht="12.75"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3:13" ht="12.75"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3:13" ht="12.75"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3:13" ht="12.75"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3:13" ht="12.75"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3:13" ht="12.75"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3:13" ht="12.75"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3:13" ht="12.75"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3:13" ht="12.75"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3:13" ht="12.75"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3:13" ht="12.75"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3:13" ht="12.75"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3:13" ht="12.75"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3:13" ht="12.75"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3:13" ht="12.75"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3:13" ht="12.75"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3:13" ht="12.75"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3:13" ht="12.75"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3:13" ht="12.75"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3:13" ht="12.75"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3:13" ht="12.75"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3:13" ht="12.75"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3:13" ht="12.75"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3:13" ht="12.75"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3:13" ht="12.75"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3:13" ht="12.75"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3:13" ht="12.75"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3:13" ht="12.75"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3:13" ht="12.75"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3:13" ht="12.75"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3:13" ht="12.75"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3:13" ht="12.75"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3:13" ht="12.75"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3:13" ht="12.75"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3:13" ht="12.75"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3:13" ht="12.75"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3:13" ht="12.75"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3:13" ht="12.75"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3:13" ht="12.75"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3:13" ht="12.75"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3:13" ht="12.75"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3:13" ht="12.75"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3:13" ht="12.75"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3:13" ht="12.75"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3:13" ht="12.75"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3:13" ht="12.75"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3:13" ht="12.75"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3:13" ht="12.75"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3:13" ht="12.75"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3:13" ht="12.75"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3:13" ht="12.75"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3:13" ht="12.75"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3:13" ht="12.75"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3:13" ht="12.75"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3:13" ht="12.75"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3:13" ht="12.75"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3:13" ht="12.75"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3:13" ht="12.75"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3:13" ht="12.75"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3:13" ht="12.75"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3:13" ht="12.75"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3:13" ht="12.75"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3:13" ht="12.75"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3:13" ht="12.75"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3:13" ht="12.75"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3:13" ht="12.75"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3:13" ht="12.75"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3:13" ht="12.75"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3:13" ht="12.75"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3:13" ht="12.75"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3:13" ht="12.75"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3:13" ht="12.75"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3:13" ht="12.75"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3:13" ht="12.75"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3:13" ht="12.75"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3:13" ht="12.75"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3:13" ht="12.75"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3:13" ht="12.75"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3:13" ht="12.75"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3:13" ht="12.75"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3:13" ht="12.75"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3:13" ht="12.75"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3:13" ht="12.75"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3:13" ht="12.75"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3:13" ht="12.75"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3:13" ht="12.75"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3:13" ht="12.75"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3:13" ht="12.75"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3:13" ht="12.75"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3:13" ht="12.75"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3:13" ht="12.75"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3:13" ht="12.75"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3:13" ht="12.75"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3:13" ht="12.75"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3:13" ht="12.75"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3:13" ht="12.75"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3:13" ht="12.75"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3:13" ht="12.75"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3:13" ht="12.75"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3:13" ht="12.75"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3:13" ht="12.75"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3:13" ht="12.75"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3:13" ht="12.75"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3:13" ht="12.75"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3:13" ht="12.75"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3:13" ht="12.75"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3:13" ht="12.75"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3:13" ht="12.75"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3:13" ht="12.75"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3:13" ht="12.75"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3:13" ht="12.75"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3:13" ht="12.75"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3:13" ht="12.75"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3:13" ht="12.75"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3:13" ht="12.75"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3:13" ht="12.75"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3:13" ht="12.75"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3:13" ht="12.75"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3:13" ht="12.75"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3:13" ht="12.75"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3:13" ht="12.75"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3:13" ht="12.75"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3:13" ht="12.75"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3:13" ht="12.75"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3:13" ht="12.75"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3:13" ht="12.75"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3:13" ht="12.75"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3:13" ht="12.75"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3:13" ht="12.75"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3:13" ht="12.75"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3:13" ht="12.75"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3:13" ht="12.75"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3:13" ht="12.75"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3:13" ht="12.75"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3:13" ht="12.75"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3:13" ht="12.75"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3:13" ht="12.75"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3:13" ht="12.75"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3:13" ht="12.75"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3:13" ht="12.75"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3:13" ht="12.75"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3:13" ht="12.75"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3:13" ht="12.75"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3:13" ht="12.75"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3:13" ht="12.75"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3:13" ht="12.75"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3:13" ht="12.75"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3:13" ht="12.75"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3:13" ht="12.75"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3:13" ht="12.75"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3:13" ht="12.75"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3:13" ht="12.75"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3:13" ht="12.75"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3:13" ht="12.75"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3:13" ht="12.75"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3:13" ht="12.75"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3:13" ht="12.75"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3:13" ht="12.75"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3:13" ht="12.75"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3:13" ht="12.75"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3:13" ht="12.75"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3:13" ht="12.75"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3:13" ht="12.75"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3:13" ht="12.75"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3:13" ht="12.75"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3:13" ht="12.75"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3:13" ht="12.75"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3:13" ht="12.75"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3:13" ht="12.75"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3:13" ht="12.75"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3:13" ht="12.75"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3:13" ht="12.75"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3:13" ht="12.75"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3:13" ht="12.75"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3:13" ht="12.75"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3:13" ht="12.75"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3:13" ht="12.75"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3:13" ht="12.75"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3:13" ht="12.75"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3:13" ht="12.75"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3:13" ht="12.75"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3:13" ht="12.75"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3:13" ht="12.75"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3:13" ht="12.75"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3:13" ht="12.75"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3:13" ht="12.75"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3:13" ht="12.75"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3:13" ht="12.75"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3:13" ht="12.75"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3:13" ht="12.75"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3:13" ht="12.75"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3:13" ht="12.75"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3:13" ht="12.75"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3:13" ht="12.75"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3:13" ht="12.75"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3:13" ht="12.75"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3:13" ht="12.75"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3:13" ht="12.75"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3:13" ht="12.75"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3:13" ht="12.75"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3:13" ht="12.75"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3:13" ht="12.75"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3:13" ht="12.75"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3:13" ht="12.75"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3:13" ht="12.75"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3:13" ht="12.75"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3:13" ht="12.75"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3:13" ht="12.75"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3:13" ht="12.75"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3:13" ht="12.75"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3:13" ht="12.75"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3:13" ht="12.75"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3:13" ht="12.75"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3:13" ht="12.75"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3:13" ht="12.75"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3:13" ht="12.75"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3:13" ht="12.75"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3:13" ht="12.75"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3:13" ht="12.75"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3:13" ht="12.75"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3:13" ht="12.75"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3:13" ht="12.75"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3:13" ht="12.75"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3:13" ht="12.75"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3:13" ht="12.75"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3:13" ht="12.75"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3:13" ht="12.75"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3:13" ht="12.75"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3:13" ht="12.75"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3:13" ht="12.75"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3:13" ht="12.75"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3:13" ht="12.75"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3:13" ht="12.75"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3:13" ht="12.75"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3:13" ht="12.75"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3:13" ht="12.75"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3:13" ht="12.75"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3:13" ht="12.75"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3:13" ht="12.75"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3:13" ht="12.75"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3:13" ht="12.75"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3:13" ht="12.75"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3:13" ht="12.75"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3:13" ht="12.75"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3:13" ht="12.75"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3:13" ht="12.75"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3:13" ht="12.75"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3:13" ht="12.75"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3:13" ht="12.75"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3:13" ht="12.75"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3:13" ht="12.75"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3:13" ht="12.75"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3:13" ht="12.75"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3:13" ht="12.75"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3:13" ht="12.75"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3:13" ht="12.75"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3:13" ht="12.75"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3:13" ht="12.75"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3:13" ht="12.75"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3:13" ht="12.75"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3:13" ht="12.75"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3:13" ht="12.75"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3:13" ht="12.75"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3:13" ht="12.75"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3:13" ht="12.75"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3:13" ht="12.75"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3:13" ht="12.75"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3:13" ht="12.75"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3:13" ht="12.75"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3:13" ht="12.75"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3:13" ht="12.75"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3:13" ht="12.75"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3:13" ht="12.75"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3:13" ht="12.75"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3:13" ht="12.75"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3:13" ht="12.75"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3:13" ht="12.75"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3:13" ht="12.75"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3:13" ht="12.75"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3:13" ht="12.75"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3:13" ht="12.75"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3:13" ht="12.75"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3:13" ht="12.75"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3:13" ht="12.75"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3:13" ht="12.75"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3:13" ht="12.75"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3:13" ht="12.75"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3:13" ht="12.75"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3:13" ht="12.75"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3:13" ht="12.75"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3:13" ht="12.75"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3:13" ht="12.75"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3:13" ht="12.75"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3:13" ht="12.75"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3:13" ht="12.75"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3:13" ht="12.75"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3:13" ht="12.75"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3:13" ht="12.75"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3:13" ht="12.75"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3:13" ht="12.75"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3:13" ht="12.75"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3:13" ht="12.75"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3:13" ht="12.75"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3:13" ht="12.75"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3:13" ht="12.75"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3:13" ht="12.75"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3:13" ht="12.75"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3:13" ht="12.75"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3:13" ht="12.75"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3:13" ht="12.75"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3:13" ht="12.75"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3:13" ht="12.75"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3:13" ht="12.75"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3:13" ht="12.75"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3:13" ht="12.75"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3:13" ht="12.75"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3:13" ht="12.75"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3:13" ht="12.75"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3:13" ht="12.75"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3:13" ht="12.75"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3:13" ht="12.75"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3:13" ht="12.75"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3:13" ht="12.75"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3:13" ht="12.75"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3:13" ht="12.75"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3:13" ht="12.75"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3:13" ht="12.75"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3:13" ht="12.75"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3:13" ht="12.75"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3:13" ht="12.75"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3:13" ht="12.75"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3:13" ht="12.75"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3:13" ht="12.75"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3:13" ht="12.75"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3:13" ht="12.75"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3:13" ht="12.75"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3:13" ht="12.75"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3:13" ht="12.75"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3:13" ht="12.75"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3:13" ht="12.75"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3:13" ht="12.75"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3:13" ht="12.75"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3:13" ht="12.75"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3:13" ht="12.75"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3:13" ht="12.75"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3:13" ht="12.75"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3:13" ht="12.75"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3:13" ht="12.75"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3:13" ht="12.75"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3:13" ht="12.75"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3:13" ht="12.75"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3:13" ht="12.75"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3:13" ht="12.75"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3:13" ht="12.75"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3:13" ht="12.75"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3:13" ht="12.75"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3:13" ht="12.75"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3:13" ht="12.75"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3:13" ht="12.75"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3:13" ht="12.75"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3:13" ht="12.75"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3:13" ht="12.75"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3:13" ht="12.75"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3:13" ht="12.75"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3:13" ht="12.75"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3:13" ht="12.75"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3:13" ht="12.75"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3:13" ht="12.75"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3:13" ht="12.75"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3:13" ht="12.75"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3:13" ht="12.75"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3:13" ht="12.75"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3:13" ht="12.75"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3:13" ht="12.75"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3:13" ht="12.75"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3:13" ht="12.75"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3:13" ht="12.75"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3:13" ht="12.75"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3:13" ht="12.75"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3:13" ht="12.75"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3:13" ht="12.75"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3:13" ht="12.75"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3:13" ht="12.75"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3:13" ht="12.75"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3:13" ht="12.75"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3:13" ht="12.75"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3:13" ht="12.75"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3:13" ht="12.75"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3:13" ht="12.75"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3:13" ht="12.75"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3:13" ht="12.75"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3:13" ht="12.75"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3:13" ht="12.75"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3:13" ht="12.75"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3:13" ht="12.75"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3:13" ht="12.75"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3:13" ht="12.75"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3:13" ht="12.75"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3:13" ht="12.75"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3:13" ht="12.75"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3:13" ht="12.75"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3:13" ht="12.75"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3:13" ht="12.75"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3:13" ht="12.75"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3:13" ht="12.75"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3:13" ht="12.75"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3:13" ht="12.75"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3:13" ht="12.75"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3:13" ht="12.75"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3:13" ht="12.75"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3:13" ht="12.75"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3:13" ht="12.75"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3:13" ht="12.75"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3:13" ht="12.75"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3:13" ht="12.75"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3:13" ht="12.75"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3:13" ht="12.75"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3:13" ht="12.75"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3:13" ht="12.75"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3:13" ht="12.75"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3:13" ht="12.75"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3:13" ht="12.75"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3:13" ht="12.75"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3:13" ht="12.75"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3:13" ht="12.75"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3:13" ht="12.75"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3:13" ht="12.75"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3:13" ht="12.75"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3:13" ht="12.75"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3:13" ht="12.75"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3:13" ht="12.75"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3:13" ht="12.75"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3:13" ht="12.75"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3:13" ht="12.75"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3:13" ht="12.75"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3:13" ht="12.75"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3:13" ht="12.75"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3:13" ht="12.75"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3:13" ht="12.75"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3:13" ht="12.75"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3:13" ht="12.75"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3:13" ht="12.75"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3:13" ht="12.75"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3:13" ht="12.75"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3:13" ht="12.75"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3:13" ht="12.75"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3:13" ht="12.75"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3:13" ht="12.75"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3:13" ht="12.75"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3:13" ht="12.75"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3:13" ht="12.75"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3:13" ht="12.75"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3:13" ht="12.75"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3:13" ht="12.75"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3:13" ht="12.75"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3:13" ht="12.75"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3:13" ht="12.75"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3:13" ht="12.75"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3:13" ht="12.75"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3:13" ht="12.75"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3:13" ht="12.75"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3:13" ht="12.75"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3:13" ht="12.75"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3:13" ht="12.75"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3:13" ht="12.75"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3:13" ht="12.75"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3:13" ht="12.75"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3:13" ht="12.75"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3:13" ht="12.75"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3:13" ht="12.75"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3:13" ht="12.75"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3:13" ht="12.75"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3:13" ht="12.75"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3:13" ht="12.75"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3:13" ht="12.75"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3:13" ht="12.75"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3:13" ht="12.75"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3:13" ht="12.75"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3:13" ht="12.75"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3:13" ht="12.75"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3:13" ht="12.75"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3:13" ht="12.75"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3:13" ht="12.75"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3:13" ht="12.75"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3:13" ht="12.75"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3:13" ht="12.75"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3:13" ht="12.75"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3:13" ht="12.75"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3:13" ht="12.75"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3:13" ht="12.75"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3:13" ht="12.75"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3:13" ht="12.75"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3:13" ht="12.75"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3:13" ht="12.75"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3:13" ht="12.75"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3:13" ht="12.75"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3:13" ht="12.75"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3:13" ht="12.75"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3:13" ht="12.75"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3:13" ht="12.75"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3:13" ht="12.75"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3:13" ht="12.75"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3:13" ht="12.75"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3:13" ht="12.75"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3:13" ht="12.75"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3:13" ht="12.75"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3:13" ht="12.75"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3:13" ht="12.75"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3:13" ht="12.75"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3:13" ht="12.75"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3:13" ht="12.75"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3:13" ht="12.75"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3:13" ht="12.75"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3:13" ht="12.75"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3:13" ht="12.75"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3:13" ht="12.75"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3:13" ht="12.75"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3:13" ht="12.75"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3:13" ht="12.75"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3:13" ht="12.75"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3:13" ht="12.75"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3:13" ht="12.75"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3:13" ht="12.75"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3:13" ht="12.75"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3:13" ht="12.75"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3:13" ht="12.75"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3:13" ht="12.75"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3:13" ht="12.75"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3:13" ht="12.75"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3:13" ht="12.75"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3:13" ht="12.75"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3:13" ht="12.75"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3:13" ht="12.75"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3:13" ht="12.75"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3:13" ht="12.75"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3:13" ht="12.75"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3:13" ht="12.75"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3:13" ht="12.75"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3:13" ht="12.75"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3:13" ht="12.75"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3:13" ht="12.75"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3:13" ht="12.75"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3:13" ht="12.75"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3:13" ht="12.75"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3:13" ht="12.75"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3:13" ht="12.75"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3:13" ht="12.75"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3:13" ht="12.75"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3:13" ht="12.75"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3:13" ht="12.75"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3:13" ht="12.75"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</row>
    <row r="3068" spans="3:13" ht="12.75"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</row>
    <row r="3069" spans="3:13" ht="12.75"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</row>
    <row r="3070" spans="3:13" ht="12.75"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</row>
    <row r="3071" spans="3:13" ht="12.75"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</row>
    <row r="3072" spans="3:13" ht="12.75"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</row>
    <row r="3073" spans="3:13" ht="12.75"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</row>
    <row r="3074" spans="3:13" ht="12.75"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</row>
    <row r="3075" spans="3:13" ht="12.75"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</row>
    <row r="3076" spans="3:13" ht="12.75"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3:13" ht="12.75"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3:13" ht="12.75"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3:13" ht="12.75"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</row>
    <row r="3080" spans="3:13" ht="12.75"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</row>
    <row r="3081" spans="3:13" ht="12.75"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3:13" ht="12.75"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</row>
    <row r="3083" spans="3:13" ht="12.75"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</row>
    <row r="3084" spans="3:13" ht="12.75"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</row>
    <row r="3085" spans="3:13" ht="12.75"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</row>
    <row r="3086" spans="3:13" ht="12.75"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</row>
    <row r="3087" spans="3:13" ht="12.75"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</row>
    <row r="3088" spans="3:13" ht="12.75"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</row>
    <row r="3089" spans="3:13" ht="12.75"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</row>
    <row r="3090" spans="3:13" ht="12.75"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</row>
    <row r="3091" spans="3:13" ht="12.75"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</row>
    <row r="3092" spans="3:13" ht="12.75"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</row>
    <row r="3093" spans="3:13" ht="12.75"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</row>
    <row r="3094" spans="3:13" ht="12.75"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</row>
    <row r="3095" spans="3:13" ht="12.75"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</row>
    <row r="3096" spans="3:13" ht="12.75"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</row>
    <row r="3097" spans="3:13" ht="12.75"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3:13" ht="12.75"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3:13" ht="12.75"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3:13" ht="12.75"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3:13" ht="12.75"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</row>
    <row r="3102" spans="3:13" ht="12.75"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</row>
    <row r="3103" spans="3:13" ht="12.75"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3:13" ht="12.75"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</row>
    <row r="3105" spans="3:13" ht="12.75"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</row>
    <row r="3106" spans="3:13" ht="12.75"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</row>
    <row r="3107" spans="3:13" ht="12.75"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</row>
    <row r="3108" spans="3:13" ht="12.75"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</row>
    <row r="3109" spans="3:13" ht="12.75"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</row>
    <row r="3110" spans="3:13" ht="12.75"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</row>
    <row r="3111" spans="3:13" ht="12.75"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</row>
    <row r="3112" spans="3:13" ht="12.75"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</row>
    <row r="3113" spans="3:13" ht="12.75"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</row>
    <row r="3114" spans="3:13" ht="12.75"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</row>
    <row r="3115" spans="3:13" ht="12.75"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</row>
    <row r="3116" spans="3:13" ht="12.75"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</row>
    <row r="3117" spans="3:13" ht="12.75"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</row>
    <row r="3118" spans="3:13" ht="12.75"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</row>
    <row r="3119" spans="3:13" ht="12.75"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</row>
    <row r="3120" spans="3:13" ht="12.75"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</row>
    <row r="3121" spans="3:13" ht="12.75"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3:13" ht="12.75"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3:13" ht="12.75"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3:13" ht="12.75"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</row>
    <row r="3125" spans="3:13" ht="12.75"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</row>
    <row r="3126" spans="3:13" ht="12.75"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3:13" ht="12.75"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</row>
    <row r="3128" spans="3:13" ht="12.75"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</row>
    <row r="3129" spans="3:13" ht="12.75"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</row>
    <row r="3130" spans="3:13" ht="12.75"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</row>
    <row r="3131" spans="3:13" ht="12.75"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3:13" ht="12.75"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</row>
    <row r="3133" spans="3:13" ht="12.75"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</row>
    <row r="3134" spans="3:13" ht="12.75"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</row>
    <row r="3135" spans="3:13" ht="12.75"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</row>
    <row r="3136" spans="3:13" ht="12.75"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</row>
    <row r="3137" spans="3:13" ht="12.75"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</row>
    <row r="3138" spans="3:13" ht="12.75"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</row>
    <row r="3139" spans="3:13" ht="12.75"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</row>
    <row r="3140" spans="3:13" ht="12.75"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</row>
    <row r="3141" spans="3:13" ht="12.75"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</row>
    <row r="3142" spans="3:13" ht="12.75"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</row>
    <row r="3143" spans="3:13" ht="12.75"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</row>
    <row r="3144" spans="3:13" ht="12.75"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</row>
    <row r="3145" spans="3:13" ht="12.75"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</row>
    <row r="3146" spans="3:13" ht="12.75"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</row>
    <row r="3147" spans="3:13" ht="12.75"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</row>
    <row r="3148" spans="3:13" ht="12.75"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</row>
    <row r="3149" spans="3:13" ht="12.75"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</row>
    <row r="3150" spans="3:13" ht="12.75"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</row>
    <row r="3151" spans="3:13" ht="12.75"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</row>
    <row r="3152" spans="3:13" ht="12.75"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</row>
    <row r="3153" spans="3:13" ht="12.75"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</row>
    <row r="3154" spans="3:13" ht="12.75"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</row>
    <row r="3155" spans="3:13" ht="12.75"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</row>
    <row r="3156" spans="3:13" ht="12.75"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</row>
    <row r="3157" spans="3:13" ht="12.75"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</row>
    <row r="3158" spans="3:13" ht="12.75"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</row>
    <row r="3159" spans="3:13" ht="12.75"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</row>
    <row r="3160" spans="3:13" ht="12.75"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</row>
    <row r="3161" spans="3:13" ht="12.75"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</row>
    <row r="3162" spans="3:13" ht="12.75"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3:13" ht="12.75"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3:13" ht="12.75"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3:13" ht="12.75"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3:13" ht="12.75"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</row>
    <row r="3167" spans="3:13" ht="12.75"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</row>
    <row r="3168" spans="3:13" ht="12.75"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</row>
    <row r="3169" spans="3:13" ht="12.75"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</row>
    <row r="3170" spans="3:13" ht="12.75"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</row>
    <row r="3171" spans="3:13" ht="12.75"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</row>
    <row r="3172" spans="3:13" ht="12.75"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</row>
    <row r="3173" spans="3:13" ht="12.75"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</row>
    <row r="3174" spans="3:13" ht="12.75"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</row>
    <row r="3175" spans="3:13" ht="12.75"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</row>
    <row r="3176" spans="3:13" ht="12.75"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</row>
    <row r="3177" spans="3:13" ht="12.75"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</row>
    <row r="3178" spans="3:13" ht="12.75"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</row>
    <row r="3179" spans="3:13" ht="12.75"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</row>
    <row r="3180" spans="3:13" ht="12.75"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</row>
    <row r="3181" spans="3:13" ht="12.75"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</row>
    <row r="3182" spans="3:13" ht="12.75"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</row>
    <row r="3183" spans="3:13" ht="12.75"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</row>
    <row r="3184" spans="3:13" ht="12.75"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</row>
    <row r="3185" spans="3:13" ht="12.75"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</row>
    <row r="3186" spans="3:13" ht="12.75"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</row>
    <row r="3187" spans="3:13" ht="12.75"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</row>
    <row r="3188" spans="3:13" ht="12.75"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</row>
    <row r="3189" spans="3:13" ht="12.75"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</row>
    <row r="3190" spans="3:13" ht="12.75"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</row>
    <row r="3191" spans="3:13" ht="12.75"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</row>
    <row r="3192" spans="3:13" ht="12.75"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</row>
    <row r="3193" spans="3:13" ht="12.75"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</row>
    <row r="3194" spans="3:13" ht="12.75"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</row>
    <row r="3195" spans="3:13" ht="12.75"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</row>
    <row r="3196" spans="3:13" ht="12.75"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3:13" ht="12.75"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3:13" ht="12.75"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3:13" ht="12.75"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</row>
    <row r="3200" spans="3:13" ht="12.75"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</row>
    <row r="3201" spans="3:13" ht="12.75"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</row>
    <row r="3202" spans="3:13" ht="12.75"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</row>
    <row r="3203" spans="3:13" ht="12.75"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</row>
    <row r="3204" spans="3:13" ht="12.75"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</row>
    <row r="3205" spans="3:13" ht="12.75"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</row>
    <row r="3206" spans="3:13" ht="12.75"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</row>
    <row r="3207" spans="3:13" ht="12.75"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</row>
    <row r="3208" spans="3:13" ht="12.75"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</row>
    <row r="3209" spans="3:13" ht="12.75"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</row>
    <row r="3210" spans="3:13" ht="12.75"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</row>
    <row r="3211" spans="3:13" ht="12.75"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</row>
    <row r="3212" spans="3:13" ht="12.75"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</row>
    <row r="3213" spans="3:13" ht="12.75"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</row>
    <row r="3214" spans="3:13" ht="12.75"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</row>
    <row r="3215" spans="3:13" ht="12.75"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</row>
    <row r="3216" spans="3:13" ht="12.75"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</row>
    <row r="3217" spans="3:13" ht="12.75"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</row>
    <row r="3218" spans="3:13" ht="12.75"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</row>
    <row r="3219" spans="3:13" ht="12.75"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</row>
    <row r="3220" spans="3:13" ht="12.75"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</row>
    <row r="3221" spans="3:13" ht="12.75"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</row>
    <row r="3222" spans="3:13" ht="12.75"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</row>
    <row r="3223" spans="3:13" ht="12.75"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</row>
    <row r="3224" spans="3:13" ht="12.75"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</row>
    <row r="3225" spans="3:13" ht="12.75"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</row>
    <row r="3226" spans="3:13" ht="12.75"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</row>
    <row r="3227" spans="3:13" ht="12.75"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</row>
    <row r="3228" spans="3:13" ht="12.75"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</row>
    <row r="3229" spans="3:13" ht="12.75"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</row>
    <row r="3230" spans="3:13" ht="12.75"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</row>
    <row r="3231" spans="3:13" ht="12.75"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</row>
    <row r="3232" spans="3:13" ht="12.75"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</row>
    <row r="3233" spans="3:13" ht="12.75"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3:13" ht="12.75"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3:13" ht="12.75"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3:13" ht="12.75"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</row>
    <row r="3237" spans="3:13" ht="12.75"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</row>
    <row r="3238" spans="3:13" ht="12.75"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3:13" ht="12.75"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</row>
    <row r="3240" spans="3:13" ht="12.75"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</row>
    <row r="3241" spans="3:13" ht="12.75"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</row>
    <row r="3242" spans="3:13" ht="12.75"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</row>
    <row r="3243" spans="3:13" ht="12.75"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</row>
    <row r="3244" spans="3:13" ht="12.75"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</row>
    <row r="3245" spans="3:13" ht="12.75"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</row>
    <row r="3246" spans="3:13" ht="12.75"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</row>
    <row r="3247" spans="3:13" ht="12.75"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</row>
    <row r="3248" spans="3:13" ht="12.75"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</row>
    <row r="3249" spans="3:13" ht="12.75"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</row>
    <row r="3250" spans="3:13" ht="12.75"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</row>
    <row r="3251" spans="3:13" ht="12.75"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</row>
    <row r="3252" spans="3:13" ht="12.75"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</row>
    <row r="3253" spans="3:13" ht="12.75"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</row>
    <row r="3254" spans="3:13" ht="12.75"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</row>
    <row r="3255" spans="3:13" ht="12.75"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</row>
    <row r="3256" spans="3:13" ht="12.75"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</row>
    <row r="3257" spans="3:13" ht="12.75"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</row>
    <row r="3258" spans="3:13" ht="12.75"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</row>
    <row r="3259" spans="3:13" ht="12.75"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</row>
    <row r="3260" spans="3:13" ht="12.75"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</row>
    <row r="3261" spans="3:13" ht="12.75"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</row>
    <row r="3262" spans="3:13" ht="12.75"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</row>
    <row r="3263" spans="3:13" ht="12.75"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</row>
    <row r="3264" spans="3:13" ht="12.75"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</row>
    <row r="3265" spans="3:13" ht="12.75"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</row>
    <row r="3266" spans="3:13" ht="12.75"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</row>
    <row r="3267" spans="3:13" ht="12.75"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</row>
    <row r="3268" spans="3:13" ht="12.75"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</row>
    <row r="3269" spans="3:13" ht="12.75"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</row>
    <row r="3270" spans="3:13" ht="12.75"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</row>
    <row r="3271" spans="3:13" ht="12.75"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</row>
    <row r="3272" spans="3:13" ht="12.75"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</row>
    <row r="3273" spans="3:13" ht="12.75"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</row>
    <row r="3274" spans="3:13" ht="12.75"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</row>
    <row r="3275" spans="3:13" ht="12.75"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</row>
    <row r="3276" spans="3:13" ht="12.75"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</row>
    <row r="3277" spans="3:13" ht="12.75"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</row>
    <row r="3278" spans="3:13" ht="12.75"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</row>
    <row r="3279" spans="3:13" ht="12.75"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</row>
    <row r="3280" spans="3:13" ht="12.75"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</row>
    <row r="3281" spans="3:13" ht="12.75"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</row>
    <row r="3282" spans="3:13" ht="12.75"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</row>
    <row r="3283" spans="3:13" ht="12.75"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</row>
    <row r="3284" spans="3:13" ht="12.75"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</row>
    <row r="3285" spans="3:13" ht="12.75"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</row>
    <row r="3286" spans="3:13" ht="12.75"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</row>
    <row r="3287" spans="3:13" ht="12.75"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</row>
    <row r="3288" spans="3:13" ht="12.75"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</row>
    <row r="3289" spans="3:13" ht="12.75"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</row>
    <row r="3290" spans="3:13" ht="12.75"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</row>
    <row r="3291" spans="3:13" ht="12.75"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</row>
    <row r="3292" spans="3:13" ht="12.75"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</row>
    <row r="3293" spans="3:13" ht="12.75"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</row>
    <row r="3294" spans="3:13" ht="12.75"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</row>
    <row r="3295" spans="3:13" ht="12.75"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</row>
    <row r="3296" spans="3:13" ht="12.75"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</row>
    <row r="3297" spans="3:13" ht="12.75"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</row>
    <row r="3298" spans="3:13" ht="12.75"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</row>
    <row r="3299" spans="3:13" ht="12.75"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3:13" ht="12.75"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3:13" ht="12.75"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3:13" ht="12.75"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</row>
    <row r="3303" spans="3:13" ht="12.75"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</row>
    <row r="3304" spans="3:13" ht="12.75"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3:13" ht="12.75"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</row>
    <row r="3306" spans="3:13" ht="12.75"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</row>
    <row r="3307" spans="3:13" ht="12.75"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</row>
    <row r="3308" spans="3:13" ht="12.75"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</row>
    <row r="3309" spans="3:13" ht="12.75"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</row>
    <row r="3310" spans="3:13" ht="12.75"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</row>
    <row r="3311" spans="3:13" ht="12.75"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</row>
    <row r="3312" spans="3:13" ht="12.75"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</row>
    <row r="3313" spans="3:13" ht="12.75"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</row>
    <row r="3314" spans="3:13" ht="12.75"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</row>
    <row r="3315" spans="3:13" ht="12.75"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</row>
    <row r="3316" spans="3:13" ht="12.75"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</row>
    <row r="3317" spans="3:13" ht="12.75"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</row>
    <row r="3318" spans="3:13" ht="12.75"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</row>
    <row r="3319" spans="3:13" ht="12.75"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</row>
    <row r="3320" spans="3:13" ht="12.75"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</row>
    <row r="3321" spans="3:13" ht="12.75"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</row>
    <row r="3322" spans="3:13" ht="12.75"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</row>
    <row r="3323" spans="3:13" ht="12.75"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</row>
    <row r="3324" spans="3:13" ht="12.75"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</row>
    <row r="3325" spans="3:13" ht="12.75"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</row>
    <row r="3326" spans="3:13" ht="12.75"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</row>
    <row r="3327" spans="3:13" ht="12.75"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</row>
    <row r="3328" spans="3:13" ht="12.75"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</row>
    <row r="3329" spans="3:13" ht="12.75"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</row>
    <row r="3330" spans="3:13" ht="12.75"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</row>
    <row r="3331" spans="3:13" ht="12.75"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</row>
    <row r="3332" spans="3:13" ht="12.75"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</row>
    <row r="3333" spans="3:13" ht="12.75"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</row>
    <row r="3334" spans="3:13" ht="12.75"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</row>
    <row r="3335" spans="3:13" ht="12.75"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</row>
    <row r="3336" spans="3:13" ht="12.75"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</row>
    <row r="3337" spans="3:13" ht="12.75"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</row>
    <row r="3338" spans="3:13" ht="12.75"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</row>
    <row r="3339" spans="3:13" ht="12.75"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</row>
    <row r="3340" spans="3:13" ht="12.75"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</row>
    <row r="3341" spans="3:13" ht="12.75"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</row>
    <row r="3342" spans="3:13" ht="12.75"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</row>
    <row r="3343" spans="3:13" ht="12.75"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</row>
    <row r="3344" spans="3:13" ht="12.75"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</row>
    <row r="3345" spans="3:13" ht="12.75"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</row>
    <row r="3346" spans="3:13" ht="12.75"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</row>
    <row r="3347" spans="3:13" ht="12.75"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</row>
    <row r="3348" spans="3:13" ht="12.75"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</row>
    <row r="3349" spans="3:13" ht="12.75"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</row>
    <row r="3350" spans="3:13" ht="12.75"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</row>
    <row r="3351" spans="3:13" ht="12.75"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</row>
    <row r="3352" spans="3:13" ht="12.75"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</row>
    <row r="3353" spans="3:13" ht="12.75"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3:13" ht="12.75"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3:13" ht="12.75"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3:13" ht="12.75"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3:13" ht="12.75"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</row>
    <row r="3358" spans="3:13" ht="12.75"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</row>
    <row r="3359" spans="3:13" ht="12.75"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</row>
    <row r="3360" spans="3:13" ht="12.75"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</row>
    <row r="3361" spans="3:13" ht="12.75"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</row>
    <row r="3362" spans="3:13" ht="12.75"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</row>
    <row r="3363" spans="3:13" ht="12.75"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</row>
    <row r="3364" spans="3:13" ht="12.75"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</row>
    <row r="3365" spans="3:13" ht="12.75"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</row>
    <row r="3366" spans="3:13" ht="12.75"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</row>
    <row r="3367" spans="3:13" ht="12.75"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3:13" ht="12.75"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3:13" ht="12.75"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3:13" ht="12.75"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</row>
    <row r="3371" spans="3:13" ht="12.75"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</row>
    <row r="3372" spans="3:13" ht="12.75"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3:13" ht="12.75"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</row>
    <row r="3374" spans="3:13" ht="12.75"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</row>
    <row r="3375" spans="3:13" ht="12.75"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</row>
    <row r="3376" spans="3:13" ht="12.75"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</row>
    <row r="3377" spans="3:13" ht="12.75"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</row>
    <row r="3378" spans="3:13" ht="12.75"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</row>
    <row r="3379" spans="3:13" ht="12.75"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</row>
    <row r="3380" spans="3:13" ht="12.75"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</row>
    <row r="3381" spans="3:13" ht="12.75"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</row>
    <row r="3382" spans="3:13" ht="12.75"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</row>
    <row r="3383" spans="3:13" ht="12.75"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</row>
    <row r="3384" spans="3:13" ht="12.75"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</row>
    <row r="3385" spans="3:13" ht="12.75"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</row>
    <row r="3386" spans="3:13" ht="12.75"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</row>
    <row r="3387" spans="3:13" ht="12.75"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3:13" ht="12.75"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3:13" ht="12.75"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3:13" ht="12.75"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3:13" ht="12.75"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3:13" ht="12.75"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3:13" ht="12.75"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</row>
    <row r="3394" spans="3:13" ht="12.75"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</row>
    <row r="3395" spans="3:13" ht="12.75"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</row>
    <row r="3396" spans="3:13" ht="12.75"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</row>
    <row r="3397" spans="3:13" ht="12.75"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</row>
    <row r="3398" spans="3:13" ht="12.75"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</row>
    <row r="3399" spans="3:13" ht="12.75"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</row>
    <row r="3400" spans="3:13" ht="12.75"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</row>
    <row r="3401" spans="3:13" ht="12.75"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</row>
    <row r="3402" spans="3:13" ht="12.75"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</row>
    <row r="3403" spans="3:13" ht="12.75"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</row>
    <row r="3404" spans="3:13" ht="12.75"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</row>
    <row r="3405" spans="3:13" ht="12.75"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</row>
    <row r="3406" spans="3:13" ht="12.75"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</row>
    <row r="3407" spans="3:13" ht="12.75"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</row>
    <row r="3408" spans="3:13" ht="12.75"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</row>
    <row r="3409" spans="3:13" ht="12.75"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</row>
    <row r="3410" spans="3:13" ht="12.75"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</row>
    <row r="3411" spans="3:13" ht="12.75"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</row>
    <row r="3412" spans="3:13" ht="12.75"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</row>
    <row r="3413" spans="3:13" ht="12.75"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</row>
    <row r="3414" spans="3:13" ht="12.75"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</row>
    <row r="3415" spans="3:13" ht="12.75"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</row>
    <row r="3416" spans="3:13" ht="12.75"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</row>
    <row r="3417" spans="3:13" ht="12.75"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</row>
    <row r="3418" spans="3:13" ht="12.75"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</row>
    <row r="3419" spans="3:13" ht="12.75"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</row>
    <row r="3420" spans="3:13" ht="12.75"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</row>
    <row r="3421" spans="3:13" ht="12.75"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</row>
    <row r="3422" spans="3:13" ht="12.75"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</row>
    <row r="3423" spans="3:13" ht="12.75"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3:13" ht="12.75"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</row>
    <row r="3425" spans="3:13" ht="12.75"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3:13" ht="12.75"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</row>
    <row r="3427" spans="3:13" ht="12.75"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</row>
    <row r="3428" spans="3:13" ht="12.75"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</row>
    <row r="3429" spans="3:13" ht="12.75"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</row>
    <row r="3430" spans="3:13" ht="12.75"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</row>
    <row r="3431" spans="3:13" ht="12.75"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</row>
    <row r="3432" spans="3:13" ht="12.75"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</row>
    <row r="3433" spans="3:13" ht="12.75"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</row>
    <row r="3434" spans="3:13" ht="12.75"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3:13" ht="12.75"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3:13" ht="12.75"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3:13" ht="12.75"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</row>
    <row r="3438" spans="3:13" ht="12.75"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</row>
    <row r="3439" spans="3:13" ht="12.75"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3:13" ht="12.75"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</row>
    <row r="3441" spans="3:13" ht="12.75"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</row>
    <row r="3442" spans="3:13" ht="12.75"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</row>
    <row r="3443" spans="3:13" ht="12.75"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</row>
    <row r="3444" spans="3:13" ht="12.75"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</row>
    <row r="3445" spans="3:13" ht="12.75"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</row>
    <row r="3446" spans="3:13" ht="12.75"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</row>
    <row r="3447" spans="3:13" ht="12.75"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</row>
    <row r="3448" spans="3:13" ht="12.75"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</row>
    <row r="3449" spans="3:13" ht="12.75"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</row>
    <row r="3450" spans="3:13" ht="12.75"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</row>
    <row r="3451" spans="3:13" ht="12.75"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</row>
    <row r="3452" spans="3:13" ht="12.75"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</row>
    <row r="3453" spans="3:13" ht="12.75"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</row>
    <row r="3454" spans="3:13" ht="12.75"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</row>
    <row r="3455" spans="3:13" ht="12.75"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</row>
    <row r="3456" spans="3:13" ht="12.75"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</row>
    <row r="3457" spans="3:13" ht="12.75"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</row>
    <row r="3458" spans="3:13" ht="12.75"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</row>
    <row r="3459" spans="3:13" ht="12.75"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</row>
    <row r="3460" spans="3:13" ht="12.75"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</row>
    <row r="3461" spans="3:13" ht="12.75"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</row>
    <row r="3462" spans="3:13" ht="12.75"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</row>
    <row r="3463" spans="3:13" ht="12.75"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</row>
    <row r="3464" spans="3:13" ht="12.75"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</row>
    <row r="3465" spans="3:13" ht="12.75"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</row>
    <row r="3466" spans="3:13" ht="12.75"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</row>
    <row r="3467" spans="3:13" ht="12.75"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</row>
    <row r="3468" spans="3:13" ht="12.75"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</row>
    <row r="3469" spans="3:13" ht="12.75"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</row>
    <row r="3470" spans="3:13" ht="12.75"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</row>
    <row r="3471" spans="3:13" ht="12.75"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</row>
    <row r="3472" spans="3:13" ht="12.75"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</row>
    <row r="3473" spans="3:13" ht="12.75"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</row>
    <row r="3474" spans="3:13" ht="12.75"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</row>
    <row r="3475" spans="3:13" ht="12.75"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</row>
    <row r="3476" spans="3:13" ht="12.75"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</row>
    <row r="3477" spans="3:13" ht="12.75"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</row>
    <row r="3478" spans="3:13" ht="12.75"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</row>
    <row r="3479" spans="3:13" ht="12.75"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</row>
    <row r="3480" spans="3:13" ht="12.75"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</row>
    <row r="3481" spans="3:13" ht="12.75"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</row>
    <row r="3482" spans="3:13" ht="12.75"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</row>
    <row r="3483" spans="3:13" ht="12.75"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</row>
    <row r="3484" spans="3:13" ht="12.75"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</row>
    <row r="3485" spans="3:13" ht="12.75"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</row>
    <row r="3486" spans="3:13" ht="12.75"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</row>
    <row r="3487" spans="3:13" ht="12.75"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</row>
    <row r="3488" spans="3:13" ht="12.75"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</row>
    <row r="3489" spans="3:13" ht="12.75"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3:13" ht="12.75"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</row>
    <row r="3491" spans="3:13" ht="12.75"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</row>
    <row r="3492" spans="3:13" ht="12.75"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</row>
    <row r="3493" spans="3:13" ht="12.75"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</row>
    <row r="3494" spans="3:13" ht="12.75"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</row>
    <row r="3495" spans="3:13" ht="12.75"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</row>
    <row r="3496" spans="3:13" ht="12.75"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</row>
    <row r="3497" spans="3:13" ht="12.75"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</row>
    <row r="3498" spans="3:13" ht="12.75"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</row>
    <row r="3499" spans="3:13" ht="12.75"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</row>
    <row r="3500" spans="3:13" ht="12.75"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</row>
    <row r="3501" spans="3:13" ht="12.75"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</row>
    <row r="3502" spans="3:13" ht="12.75"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</row>
    <row r="3503" spans="3:13" ht="12.75"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</row>
    <row r="3504" spans="3:13" ht="12.75"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</row>
    <row r="3505" spans="3:13" ht="12.75"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</row>
    <row r="3506" spans="3:13" ht="12.75"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</row>
    <row r="3507" spans="3:13" ht="12.75"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</row>
    <row r="3508" spans="3:13" ht="12.75"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</row>
    <row r="3509" spans="3:13" ht="12.75"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</row>
    <row r="3510" spans="3:13" ht="12.75"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</row>
    <row r="3511" spans="3:13" ht="12.75"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</row>
    <row r="3512" spans="3:13" ht="12.75"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</row>
    <row r="3513" spans="3:13" ht="12.75"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</row>
    <row r="3514" spans="3:13" ht="12.75"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</row>
    <row r="3515" spans="3:13" ht="12.75"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</row>
    <row r="3516" spans="3:13" ht="12.75"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</row>
    <row r="3517" spans="3:13" ht="12.75"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</row>
    <row r="3518" spans="3:13" ht="12.75"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</row>
    <row r="3519" spans="3:13" ht="12.75"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</row>
    <row r="3520" spans="3:13" ht="12.75"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</row>
    <row r="3521" spans="3:13" ht="12.75"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</row>
    <row r="3522" spans="3:13" ht="12.75"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</row>
    <row r="3523" spans="3:13" ht="12.75"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</row>
    <row r="3524" spans="3:13" ht="12.75"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</row>
    <row r="3525" spans="3:13" ht="12.75"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</row>
    <row r="3526" spans="3:13" ht="12.75"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</row>
    <row r="3527" spans="3:13" ht="12.75"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</row>
    <row r="3528" spans="3:13" ht="12.75"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</row>
    <row r="3529" spans="3:13" ht="12.75"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</row>
    <row r="3530" spans="3:13" ht="12.75"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</row>
    <row r="3531" spans="3:13" ht="12.75"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</row>
    <row r="3532" spans="3:13" ht="12.75"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</row>
    <row r="3533" spans="3:13" ht="12.75"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</row>
    <row r="3534" spans="3:13" ht="12.75"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</row>
    <row r="3535" spans="3:13" ht="12.75"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</row>
    <row r="3536" spans="3:13" ht="12.75"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</row>
    <row r="3537" spans="3:13" ht="12.75"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</row>
    <row r="3538" spans="3:13" ht="12.75"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</row>
    <row r="3539" spans="3:13" ht="12.75"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</row>
    <row r="3540" spans="3:13" ht="12.75"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</row>
    <row r="3541" spans="3:13" ht="12.75"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</row>
    <row r="3542" spans="3:13" ht="12.75"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</row>
    <row r="3543" spans="3:13" ht="12.75"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</row>
    <row r="3544" spans="3:13" ht="12.75"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</row>
    <row r="3545" spans="3:13" ht="12.75"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</row>
    <row r="3546" spans="3:13" ht="12.75"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</row>
    <row r="3547" spans="3:13" ht="12.75"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</row>
    <row r="3548" spans="3:13" ht="12.75"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</row>
    <row r="3549" spans="3:13" ht="12.75"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</row>
    <row r="3550" spans="3:13" ht="12.75"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</row>
    <row r="3551" spans="3:13" ht="12.75"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</row>
    <row r="3552" spans="3:13" ht="12.75"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</row>
    <row r="3553" spans="3:13" ht="12.75"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</row>
    <row r="3554" spans="3:13" ht="12.75"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</row>
    <row r="3555" spans="3:13" ht="12.75"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</row>
    <row r="3556" spans="3:13" ht="12.75"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</row>
    <row r="3557" spans="3:13" ht="12.75"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</row>
    <row r="3558" spans="3:13" ht="12.75"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</row>
    <row r="3559" spans="3:13" ht="12.75"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</row>
    <row r="3560" spans="3:13" ht="12.75"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</row>
    <row r="3561" spans="3:13" ht="12.75"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</row>
    <row r="3562" spans="3:13" ht="12.75"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</row>
    <row r="3563" spans="3:13" ht="12.75"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</row>
    <row r="3564" spans="3:13" ht="12.75"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</row>
    <row r="3565" spans="3:13" ht="12.75"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</row>
    <row r="3566" spans="3:13" ht="12.75"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</row>
    <row r="3567" spans="3:13" ht="12.75"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</row>
    <row r="3568" spans="3:13" ht="12.75"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</row>
    <row r="3569" spans="3:13" ht="12.75"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</row>
    <row r="3570" spans="3:13" ht="12.75"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</row>
    <row r="3571" spans="3:13" ht="12.75"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</row>
    <row r="3572" spans="3:13" ht="12.75"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</row>
    <row r="3573" spans="3:13" ht="12.75"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</row>
    <row r="3574" spans="3:13" ht="12.75"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</row>
    <row r="3575" spans="3:13" ht="12.75"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</row>
    <row r="3576" spans="3:13" ht="12.75"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</row>
    <row r="3577" spans="3:13" ht="12.75"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</row>
    <row r="3578" spans="3:13" ht="12.75"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</row>
    <row r="3579" spans="3:13" ht="12.75"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</row>
    <row r="3580" spans="3:13" ht="12.75"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</row>
    <row r="3581" spans="3:13" ht="12.75"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</row>
    <row r="3582" spans="3:13" ht="12.75"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</row>
    <row r="3583" spans="3:13" ht="12.75"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</row>
    <row r="3584" spans="3:13" ht="12.75"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</row>
    <row r="3585" spans="3:13" ht="12.75"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</row>
    <row r="3586" spans="3:13" ht="12.75"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</row>
    <row r="3587" spans="3:13" ht="12.75"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</row>
    <row r="3588" spans="3:13" ht="12.75"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</row>
    <row r="3589" spans="3:13" ht="12.75"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</row>
    <row r="3590" spans="3:13" ht="12.75"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</row>
    <row r="3591" spans="3:13" ht="12.75"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</row>
    <row r="3592" spans="3:13" ht="12.75"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</row>
    <row r="3593" spans="3:13" ht="12.75"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</row>
    <row r="3594" spans="3:13" ht="12.75"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</row>
    <row r="3595" spans="3:13" ht="12.75"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</row>
    <row r="3596" spans="3:13" ht="12.75"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</row>
    <row r="3597" spans="3:13" ht="12.75"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</row>
    <row r="3598" spans="3:13" ht="12.75"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</row>
    <row r="3599" spans="3:13" ht="12.75"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</row>
    <row r="3600" spans="3:13" ht="12.75"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</row>
    <row r="3601" spans="3:13" ht="12.75"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</row>
    <row r="3602" spans="3:13" ht="12.75"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</row>
    <row r="3603" spans="3:13" ht="12.75"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</row>
    <row r="3604" spans="3:13" ht="12.75"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</row>
    <row r="3605" spans="3:13" ht="12.75"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</row>
    <row r="3606" spans="3:13" ht="12.75"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</row>
    <row r="3607" spans="3:13" ht="12.75"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</row>
    <row r="3608" spans="3:13" ht="12.75"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</row>
    <row r="3609" spans="3:13" ht="12.75"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</row>
    <row r="3610" spans="3:13" ht="12.75"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</row>
    <row r="3611" spans="3:13" ht="12.75"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</row>
    <row r="3612" spans="3:13" ht="12.75"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</row>
    <row r="3613" spans="3:13" ht="12.75"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</row>
    <row r="3614" spans="3:13" ht="12.75"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</row>
    <row r="3615" spans="3:13" ht="12.75"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</row>
    <row r="3616" spans="3:13" ht="12.75"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</row>
    <row r="3617" spans="3:13" ht="12.75"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</row>
    <row r="3618" spans="3:13" ht="12.75"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</row>
    <row r="3619" spans="3:13" ht="12.75"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</row>
    <row r="3620" spans="3:13" ht="12.75"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</row>
    <row r="3621" spans="3:13" ht="12.75"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</row>
    <row r="3622" spans="3:13" ht="12.75"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</row>
    <row r="3623" spans="3:13" ht="12.75"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</row>
    <row r="3624" spans="3:13" ht="12.75"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</row>
    <row r="3625" spans="3:13" ht="12.75"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</row>
    <row r="3626" spans="3:13" ht="12.75"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</row>
    <row r="3627" spans="3:13" ht="12.75"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</row>
    <row r="3628" spans="3:13" ht="12.75"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</row>
    <row r="3629" spans="3:13" ht="12.75"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</row>
    <row r="3630" spans="3:13" ht="12.75"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</row>
    <row r="3631" spans="3:13" ht="12.75"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</row>
    <row r="3632" spans="3:13" ht="12.75"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</row>
    <row r="3633" spans="3:13" ht="12.75"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</row>
    <row r="3634" spans="3:13" ht="12.75"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</row>
    <row r="3635" spans="3:13" ht="12.75"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</row>
    <row r="3636" spans="3:13" ht="12.75"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</row>
    <row r="3637" spans="3:13" ht="12.75"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</row>
    <row r="3638" spans="3:13" ht="12.75"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</row>
    <row r="3639" spans="3:13" ht="12.75"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</row>
    <row r="3640" spans="3:13" ht="12.75"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</row>
    <row r="3641" spans="3:13" ht="12.75"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</row>
    <row r="3642" spans="3:13" ht="12.75"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</row>
    <row r="3643" spans="3:13" ht="12.75"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</row>
    <row r="3644" spans="3:13" ht="12.75"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</row>
    <row r="3645" spans="3:13" ht="12.75"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</row>
    <row r="3646" spans="3:13" ht="12.75"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</row>
    <row r="3647" spans="3:13" ht="12.75"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</row>
    <row r="3648" spans="3:13" ht="12.75"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</row>
    <row r="3649" spans="3:13" ht="12.75"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</row>
    <row r="3650" spans="3:13" ht="12.75"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</row>
    <row r="3651" spans="3:13" ht="12.75"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</row>
    <row r="3652" spans="3:13" ht="12.75"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</row>
    <row r="3653" spans="3:13" ht="12.75"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</row>
    <row r="3654" spans="3:13" ht="12.75"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</row>
    <row r="3655" spans="3:13" ht="12.75"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</row>
    <row r="3656" spans="3:13" ht="12.75"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</row>
    <row r="3657" spans="3:13" ht="12.75"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</row>
    <row r="3658" spans="3:13" ht="12.75"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</row>
    <row r="3659" spans="3:13" ht="12.75"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</row>
    <row r="3660" spans="3:13" ht="12.75"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</row>
    <row r="3661" spans="3:13" ht="12.75"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</row>
    <row r="3662" spans="3:13" ht="12.75"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</row>
    <row r="3663" spans="3:13" ht="12.75"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</row>
    <row r="3664" spans="3:13" ht="12.75"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</row>
    <row r="3665" spans="3:13" ht="12.75"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</row>
    <row r="3666" spans="3:13" ht="12.75"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</row>
    <row r="3667" spans="3:13" ht="12.75"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</row>
    <row r="3668" spans="3:13" ht="12.75"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</row>
    <row r="3669" spans="3:13" ht="12.75"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</row>
    <row r="3670" spans="3:13" ht="12.75"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</row>
    <row r="3671" spans="3:13" ht="12.75"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</row>
    <row r="3672" spans="3:13" ht="12.75"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</row>
    <row r="3673" spans="3:13" ht="12.75"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</row>
    <row r="3674" spans="3:13" ht="12.75"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</row>
    <row r="3675" spans="3:13" ht="12.75"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</row>
    <row r="3676" spans="3:13" ht="12.75"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</row>
    <row r="3677" spans="3:13" ht="12.75"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</row>
    <row r="3678" spans="3:13" ht="12.75"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</row>
    <row r="3679" spans="3:13" ht="12.75"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</row>
    <row r="3680" spans="3:13" ht="12.75"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</row>
    <row r="3681" spans="3:13" ht="12.75"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</row>
    <row r="3682" spans="3:13" ht="12.75"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</row>
    <row r="3683" spans="3:13" ht="12.75"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</row>
    <row r="3684" spans="3:13" ht="12.75"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</row>
    <row r="3685" spans="3:13" ht="12.75"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</row>
    <row r="3686" spans="3:13" ht="12.75"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</row>
    <row r="3687" spans="3:13" ht="12.75"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</row>
    <row r="3688" spans="3:13" ht="12.75"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</row>
    <row r="3689" spans="3:13" ht="12.75"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</row>
    <row r="3690" spans="3:13" ht="12.75"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</row>
    <row r="3691" spans="3:13" ht="12.75"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</row>
    <row r="3692" spans="3:13" ht="12.75"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</row>
    <row r="3693" spans="3:13" ht="12.75"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</row>
    <row r="3694" spans="3:13" ht="12.75"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</row>
    <row r="3695" spans="3:13" ht="12.75"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</row>
    <row r="3696" spans="3:13" ht="12.75"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</row>
    <row r="3697" spans="3:13" ht="12.75"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</row>
    <row r="3698" spans="3:13" ht="12.75"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</row>
    <row r="3699" spans="3:13" ht="12.75"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</row>
    <row r="3700" spans="3:13" ht="12.75"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</row>
    <row r="3701" spans="3:13" ht="12.75"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</row>
    <row r="3702" spans="3:13" ht="12.75"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</row>
    <row r="3703" spans="3:13" ht="12.75"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</row>
    <row r="3704" spans="3:13" ht="12.75"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</row>
    <row r="3705" spans="3:13" ht="12.75"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</row>
    <row r="3706" spans="3:13" ht="12.75"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3:13" ht="12.75"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3:13" ht="12.75"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3:13" ht="12.75"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3:13" ht="12.75"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</row>
    <row r="3711" spans="3:13" ht="12.75"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</row>
    <row r="3712" spans="3:13" ht="12.75"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</row>
    <row r="3713" spans="3:13" ht="12.75"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</row>
    <row r="3714" spans="3:13" ht="12.75"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</row>
    <row r="3715" spans="3:13" ht="12.75"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</row>
    <row r="3716" spans="3:13" ht="12.75"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</row>
    <row r="3717" spans="3:13" ht="12.75"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</row>
    <row r="3718" spans="3:13" ht="12.75"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</row>
    <row r="3719" spans="3:13" ht="12.75"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</row>
    <row r="3720" spans="3:13" ht="12.75"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</row>
    <row r="3721" spans="3:13" ht="12.75"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</row>
    <row r="3722" spans="3:13" ht="12.75"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</row>
    <row r="3723" spans="3:13" ht="12.75"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</row>
    <row r="3724" spans="3:13" ht="12.75"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</row>
    <row r="3725" spans="3:13" ht="12.75"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</row>
    <row r="3726" spans="3:13" ht="12.75"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</row>
    <row r="3727" spans="3:13" ht="12.75"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</row>
    <row r="3728" spans="3:13" ht="12.75"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</row>
    <row r="3729" spans="3:13" ht="12.75"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</row>
    <row r="3730" spans="3:13" ht="12.75"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</row>
    <row r="3731" spans="3:13" ht="12.75"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</row>
    <row r="3732" spans="3:13" ht="12.75"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</row>
    <row r="3733" spans="3:13" ht="12.75"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</row>
    <row r="3734" spans="3:13" ht="12.75"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</row>
    <row r="3735" spans="3:13" ht="12.75"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</row>
    <row r="3736" spans="3:13" ht="12.75"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</row>
    <row r="3737" spans="3:13" ht="12.75"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</row>
    <row r="3738" spans="3:13" ht="12.75"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</row>
    <row r="3739" spans="3:13" ht="12.75"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</row>
    <row r="3740" spans="3:13" ht="12.75"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3:13" ht="12.75"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3:13" ht="12.75"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3:13" ht="12.75"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3:13" ht="12.75"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</row>
    <row r="3745" spans="3:13" ht="12.75"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</row>
    <row r="3746" spans="3:13" ht="12.75"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</row>
    <row r="3747" spans="3:13" ht="12.75"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</row>
    <row r="3748" spans="3:13" ht="12.75"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</row>
    <row r="3749" spans="3:13" ht="12.75"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</row>
    <row r="3750" spans="3:13" ht="12.75"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</row>
    <row r="3751" spans="3:13" ht="12.75"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</row>
    <row r="3752" spans="3:13" ht="12.75"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</row>
    <row r="3753" spans="3:13" ht="12.75"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</row>
    <row r="3754" spans="3:13" ht="12.75"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</row>
    <row r="3755" spans="3:13" ht="12.75"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</row>
    <row r="3756" spans="3:13" ht="12.75"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</row>
    <row r="3757" spans="3:13" ht="12.75"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</row>
    <row r="3758" spans="3:13" ht="12.75"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</row>
    <row r="3759" spans="3:13" ht="12.75"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</row>
    <row r="3760" spans="3:13" ht="12.75"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</row>
    <row r="3761" spans="3:13" ht="12.75"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</row>
    <row r="3762" spans="3:13" ht="12.75"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</row>
    <row r="3763" spans="3:13" ht="12.75"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</row>
    <row r="3764" spans="3:13" ht="12.75"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</row>
    <row r="3765" spans="3:13" ht="12.75"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</row>
    <row r="3766" spans="3:13" ht="12.75"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</row>
    <row r="3767" spans="3:13" ht="12.75"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</row>
    <row r="3768" spans="3:13" ht="12.75"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</row>
    <row r="3769" spans="3:13" ht="12.75"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</row>
    <row r="3770" spans="3:13" ht="12.75"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</row>
    <row r="3771" spans="3:13" ht="12.75"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</row>
    <row r="3772" spans="3:13" ht="12.75"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</row>
    <row r="3773" spans="3:13" ht="12.75"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</row>
    <row r="3774" spans="3:13" ht="12.75"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3:13" ht="12.75"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3:13" ht="12.75"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3:13" ht="12.75"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3:13" ht="12.75"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3:13" ht="12.75"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</row>
    <row r="3780" spans="3:13" ht="12.75"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</row>
    <row r="3781" spans="3:13" ht="12.75"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</row>
    <row r="3782" spans="3:13" ht="12.75"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</row>
    <row r="3783" spans="3:13" ht="12.75"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</row>
    <row r="3784" spans="3:13" ht="12.75"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</row>
    <row r="3785" spans="3:13" ht="12.75"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</row>
    <row r="3786" spans="3:13" ht="12.75"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</row>
    <row r="3787" spans="3:13" ht="12.75"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</row>
    <row r="3788" spans="3:13" ht="12.75"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</row>
    <row r="3789" spans="3:13" ht="12.75"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</row>
    <row r="3790" spans="3:13" ht="12.75"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</row>
    <row r="3791" spans="3:13" ht="12.75"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</row>
    <row r="3792" spans="3:13" ht="12.75"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</row>
    <row r="3793" spans="3:13" ht="12.75"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</row>
    <row r="3794" spans="3:13" ht="12.75"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</row>
    <row r="3795" spans="3:13" ht="12.75"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</row>
    <row r="3796" spans="3:13" ht="12.75"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</row>
    <row r="3797" spans="3:13" ht="12.75"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</row>
    <row r="3798" spans="3:13" ht="12.75"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</row>
    <row r="3799" spans="3:13" ht="12.75"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</row>
    <row r="3800" spans="3:13" ht="12.75"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</row>
    <row r="3801" spans="3:13" ht="12.75"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</row>
    <row r="3802" spans="3:13" ht="12.75"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</row>
    <row r="3803" spans="3:13" ht="12.75"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</row>
    <row r="3804" spans="3:13" ht="12.75"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</row>
    <row r="3805" spans="3:13" ht="12.75"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</row>
    <row r="3806" spans="3:13" ht="12.75"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</row>
    <row r="3807" spans="3:13" ht="12.75"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</row>
    <row r="3808" spans="3:13" ht="12.75"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</row>
    <row r="3809" spans="3:13" ht="12.75"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3:13" ht="12.75"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3:13" ht="12.75"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3:13" ht="12.75"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3:13" ht="12.75"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3:13" ht="12.75"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3:13" ht="12.75"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3:13" ht="12.75"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</row>
    <row r="3817" spans="3:13" ht="12.75"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</row>
    <row r="3818" spans="3:13" ht="12.75"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</row>
    <row r="3819" spans="3:13" ht="12.75"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</row>
    <row r="3820" spans="3:13" ht="12.75"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</row>
    <row r="3821" spans="3:13" ht="12.75"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</row>
    <row r="3822" spans="3:13" ht="12.75"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</row>
    <row r="3823" spans="3:13" ht="12.75"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</row>
    <row r="3824" spans="3:13" ht="12.75"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</row>
    <row r="3825" spans="3:13" ht="12.75"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</row>
    <row r="3826" spans="3:13" ht="12.75"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</row>
    <row r="3827" spans="3:13" ht="12.75"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</row>
    <row r="3828" spans="3:13" ht="12.75"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</row>
    <row r="3829" spans="3:13" ht="12.75"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</row>
    <row r="3830" spans="3:13" ht="12.75"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</row>
    <row r="3831" spans="3:13" ht="12.75"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</row>
    <row r="3832" spans="3:13" ht="12.75"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</row>
    <row r="3833" spans="3:13" ht="12.75"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</row>
    <row r="3834" spans="3:13" ht="12.75"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</row>
    <row r="3835" spans="3:13" ht="12.75"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</row>
    <row r="3836" spans="3:13" ht="12.75"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</row>
    <row r="3837" spans="3:13" ht="12.75"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</row>
    <row r="3838" spans="3:13" ht="12.75"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</row>
    <row r="3839" spans="3:13" ht="12.75"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</row>
    <row r="3840" spans="3:13" ht="12.75"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</row>
    <row r="3841" spans="3:13" ht="12.75"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</row>
    <row r="3842" spans="3:13" ht="12.75"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</row>
    <row r="3843" spans="3:13" ht="12.75"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</row>
    <row r="3844" spans="3:13" ht="12.75"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</row>
    <row r="3845" spans="3:13" ht="12.75"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</row>
    <row r="3846" spans="3:13" ht="12.75"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3:13" ht="12.75"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</row>
    <row r="3848" spans="3:13" ht="12.75"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3:13" ht="12.75"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3:13" ht="12.75"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3:13" ht="12.75"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3:13" ht="12.75"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</row>
    <row r="3853" spans="3:13" ht="12.75"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</row>
    <row r="3854" spans="3:13" ht="12.75"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</row>
    <row r="3855" spans="3:13" ht="12.75"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</row>
    <row r="3856" spans="3:13" ht="12.75"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</row>
    <row r="3857" spans="3:13" ht="12.75"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</row>
    <row r="3858" spans="3:13" ht="12.75"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</row>
    <row r="3859" spans="3:13" ht="12.75"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</row>
    <row r="3860" spans="3:13" ht="12.75"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</row>
    <row r="3861" spans="3:13" ht="12.75"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</row>
    <row r="3862" spans="3:13" ht="12.75"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</row>
    <row r="3863" spans="3:13" ht="12.75"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</row>
    <row r="3864" spans="3:13" ht="12.75"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</row>
    <row r="3865" spans="3:13" ht="12.75"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</row>
    <row r="3866" spans="3:13" ht="12.75"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</row>
    <row r="3867" spans="3:13" ht="12.75"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</row>
    <row r="3868" spans="3:13" ht="12.75"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</row>
    <row r="3869" spans="3:13" ht="12.75"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</row>
    <row r="3870" spans="3:13" ht="12.75"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</row>
    <row r="3871" spans="3:13" ht="12.75"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</row>
    <row r="3872" spans="3:13" ht="12.75"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</row>
    <row r="3873" spans="3:13" ht="12.75"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</row>
    <row r="3874" spans="3:13" ht="12.75"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</row>
    <row r="3875" spans="3:13" ht="12.75"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</row>
    <row r="3876" spans="3:13" ht="12.75"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</row>
    <row r="3877" spans="3:13" ht="12.75"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</row>
    <row r="3878" spans="3:13" ht="12.75"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</row>
    <row r="3879" spans="3:13" ht="12.75"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</row>
    <row r="3880" spans="3:13" ht="12.75"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</row>
    <row r="3881" spans="3:13" ht="12.75"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</row>
    <row r="3882" spans="3:13" ht="12.75"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3:13" ht="12.75"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3:13" ht="12.75"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3:13" ht="12.75"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3:13" ht="12.75"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3:13" ht="12.75"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3:13" ht="12.75"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3:13" ht="12.75"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3:13" ht="12.75"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3:13" ht="12.75"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3:13" ht="12.75"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3:13" ht="12.75"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</row>
    <row r="3894" spans="3:13" ht="12.75"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</row>
    <row r="3895" spans="3:13" ht="12.75"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</row>
    <row r="3896" spans="3:13" ht="12.75"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</row>
    <row r="3897" spans="3:13" ht="12.75"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</row>
    <row r="3898" spans="3:13" ht="12.75"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</row>
    <row r="3899" spans="3:13" ht="12.75"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</row>
    <row r="3900" spans="3:13" ht="12.75"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</row>
    <row r="3901" spans="3:13" ht="12.75"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</row>
    <row r="3902" spans="3:13" ht="12.75"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</row>
    <row r="3903" spans="3:13" ht="12.75"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</row>
    <row r="3904" spans="3:13" ht="12.75"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</row>
    <row r="3905" spans="3:13" ht="12.75"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</row>
    <row r="3906" spans="3:13" ht="12.75"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</row>
    <row r="3907" spans="3:13" ht="12.75"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</row>
    <row r="3908" spans="3:13" ht="12.75"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</row>
    <row r="3909" spans="3:13" ht="12.75"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</row>
    <row r="3910" spans="3:13" ht="12.75"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</row>
    <row r="3911" spans="3:13" ht="12.75"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</row>
    <row r="3912" spans="3:13" ht="12.75"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</row>
    <row r="3913" spans="3:13" ht="12.75"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</row>
    <row r="3914" spans="3:13" ht="12.75"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</row>
    <row r="3915" spans="3:13" ht="12.75"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</row>
    <row r="3916" spans="3:13" ht="12.75"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</row>
    <row r="3917" spans="3:13" ht="12.75"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</row>
    <row r="3918" spans="3:13" ht="12.75"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</row>
    <row r="3919" spans="3:13" ht="12.75"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</row>
    <row r="3920" spans="3:13" ht="12.75"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</row>
    <row r="3921" spans="3:13" ht="12.75"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</row>
    <row r="3922" spans="3:13" ht="12.75"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</row>
    <row r="3923" spans="3:13" ht="12.75"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3:13" ht="12.75"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3:13" ht="12.75"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3:13" ht="12.75"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3:13" ht="12.75"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3:13" ht="12.75"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</row>
    <row r="3929" spans="3:13" ht="12.75"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</row>
    <row r="3930" spans="3:13" ht="12.75"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</row>
    <row r="3931" spans="3:13" ht="12.75"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</row>
    <row r="3932" spans="3:13" ht="12.75"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</row>
    <row r="3933" spans="3:13" ht="12.75"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</row>
    <row r="3934" spans="3:13" ht="12.75"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</row>
    <row r="3935" spans="3:13" ht="12.75"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</row>
    <row r="3936" spans="3:13" ht="12.75"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</row>
    <row r="3937" spans="3:13" ht="12.75"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</row>
    <row r="3938" spans="3:13" ht="12.75"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</row>
    <row r="3939" spans="3:13" ht="12.75"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</row>
    <row r="3940" spans="3:13" ht="12.75"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</row>
    <row r="3941" spans="3:13" ht="12.75"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</row>
    <row r="3942" spans="3:13" ht="12.75"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</row>
    <row r="3943" spans="3:13" ht="12.75"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</row>
    <row r="3944" spans="3:13" ht="12.75"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</row>
    <row r="3945" spans="3:13" ht="12.75"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</row>
    <row r="3946" spans="3:13" ht="12.75"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</row>
    <row r="3947" spans="3:13" ht="12.75"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</row>
    <row r="3948" spans="3:13" ht="12.75"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</row>
    <row r="3949" spans="3:13" ht="12.75"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</row>
    <row r="3950" spans="3:13" ht="12.75"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</row>
    <row r="3951" spans="3:13" ht="12.75"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</row>
    <row r="3952" spans="3:13" ht="12.75"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</row>
    <row r="3953" spans="3:13" ht="12.75"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</row>
    <row r="3954" spans="3:13" ht="12.75"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</row>
    <row r="3955" spans="3:13" ht="12.75"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</row>
    <row r="3956" spans="3:13" ht="12.75"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</row>
    <row r="3957" spans="3:13" ht="12.75"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</row>
    <row r="3958" spans="3:13" ht="12.75"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3:13" ht="12.75"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</row>
    <row r="3960" spans="3:13" ht="12.75"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</row>
    <row r="3961" spans="3:13" ht="12.75"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3:13" ht="12.75"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3:13" ht="12.75"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3:13" ht="12.75"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3:13" ht="12.75"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</row>
    <row r="3966" spans="3:13" ht="12.75"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</row>
    <row r="3967" spans="3:13" ht="12.75"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</row>
    <row r="3968" spans="3:13" ht="12.75"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</row>
    <row r="3969" spans="3:13" ht="12.75"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</row>
    <row r="3970" spans="3:13" ht="12.75"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</row>
    <row r="3971" spans="3:13" ht="12.75"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</row>
    <row r="3972" spans="3:13" ht="12.75"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</row>
    <row r="3973" spans="3:13" ht="12.75"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</row>
    <row r="3974" spans="3:13" ht="12.75"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</row>
    <row r="3975" spans="3:13" ht="12.75"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</row>
    <row r="3976" spans="3:13" ht="12.75"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</row>
    <row r="3977" spans="3:13" ht="12.75"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</row>
    <row r="3978" spans="3:13" ht="12.75"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</row>
    <row r="3979" spans="3:13" ht="12.75"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</row>
    <row r="3980" spans="3:13" ht="12.75"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</row>
    <row r="3981" spans="3:13" ht="12.75"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</row>
    <row r="3982" spans="3:13" ht="12.75"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</row>
    <row r="3983" spans="3:13" ht="12.75"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</row>
    <row r="3984" spans="3:13" ht="12.75"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</row>
    <row r="3985" spans="3:13" ht="12.75"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</row>
    <row r="3986" spans="3:13" ht="12.75"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</row>
    <row r="3987" spans="3:13" ht="12.75"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</row>
    <row r="3988" spans="3:13" ht="12.75"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</row>
    <row r="3989" spans="3:13" ht="12.75"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</row>
    <row r="3990" spans="3:13" ht="12.75"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</row>
    <row r="3991" spans="3:13" ht="12.75"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</row>
    <row r="3992" spans="3:13" ht="12.75"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</row>
    <row r="3993" spans="3:13" ht="12.75"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</row>
    <row r="3994" spans="3:13" ht="12.75"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</row>
    <row r="3995" spans="3:13" ht="12.75"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</row>
    <row r="3996" spans="3:13" ht="12.75"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</row>
    <row r="3997" spans="3:13" ht="12.75"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3:13" ht="12.75"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3:13" ht="12.75"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</row>
    <row r="4000" spans="3:13" ht="12.75"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</row>
    <row r="4001" spans="3:13" ht="12.75"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</row>
    <row r="4002" spans="3:13" ht="12.75"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</row>
    <row r="4003" spans="3:13" ht="12.75"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</row>
    <row r="4004" spans="3:13" ht="12.75"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</row>
    <row r="4005" spans="3:13" ht="12.75"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</row>
    <row r="4006" spans="3:13" ht="12.75"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</row>
    <row r="4007" spans="3:13" ht="12.75"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</row>
    <row r="4008" spans="3:13" ht="12.75"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</row>
    <row r="4009" spans="3:13" ht="12.75"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</row>
    <row r="4010" spans="3:13" ht="12.75"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</row>
    <row r="4011" spans="3:13" ht="12.75"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</row>
    <row r="4012" spans="3:13" ht="12.75"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</row>
    <row r="4013" spans="3:13" ht="12.75"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</row>
    <row r="4014" spans="3:13" ht="12.75"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</row>
    <row r="4015" spans="3:13" ht="12.75"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</row>
    <row r="4016" spans="3:13" ht="12.75"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</row>
    <row r="4017" spans="3:13" ht="12.75"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</row>
    <row r="4018" spans="3:13" ht="12.75"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</row>
    <row r="4019" spans="3:13" ht="12.75"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</row>
    <row r="4020" spans="3:13" ht="12.75"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</row>
    <row r="4021" spans="3:13" ht="12.75"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</row>
    <row r="4022" spans="3:13" ht="12.75"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</row>
    <row r="4023" spans="3:13" ht="12.75"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</row>
    <row r="4024" spans="3:13" ht="12.75"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</row>
    <row r="4025" spans="3:13" ht="12.75"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</row>
    <row r="4026" spans="3:13" ht="12.75"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</row>
    <row r="4027" spans="3:13" ht="12.75"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</row>
    <row r="4028" spans="3:13" ht="12.75"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</row>
    <row r="4029" spans="3:13" ht="12.75"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</row>
    <row r="4030" spans="3:13" ht="12.75"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</row>
    <row r="4031" spans="3:13" ht="12.75"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</row>
    <row r="4032" spans="3:13" ht="12.75"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</row>
    <row r="4033" spans="3:13" ht="12.75"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</row>
    <row r="4034" spans="3:13" ht="12.75"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</row>
    <row r="4035" spans="3:13" ht="12.75"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</row>
    <row r="4036" spans="3:13" ht="12.75"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</row>
    <row r="4037" spans="3:13" ht="12.75"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</row>
    <row r="4038" spans="3:13" ht="12.75"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</row>
    <row r="4039" spans="3:13" ht="12.75"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</row>
    <row r="4040" spans="3:13" ht="12.75"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</row>
    <row r="4041" spans="3:13" ht="12.75"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</row>
    <row r="4042" spans="3:13" ht="12.75"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</row>
    <row r="4043" spans="3:13" ht="12.75"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</row>
    <row r="4044" spans="3:13" ht="12.75"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</row>
    <row r="4045" spans="3:13" ht="12.75"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</row>
    <row r="4046" spans="3:13" ht="12.75"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</row>
    <row r="4047" spans="3:13" ht="12.75"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</row>
    <row r="4048" spans="3:13" ht="12.75"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</row>
    <row r="4049" spans="3:13" ht="12.75"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</row>
    <row r="4050" spans="3:13" ht="12.75"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</row>
    <row r="4051" spans="3:13" ht="12.75"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</row>
    <row r="4052" spans="3:13" ht="12.75"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</row>
    <row r="4053" spans="3:13" ht="12.75"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</row>
    <row r="4054" spans="3:13" ht="12.75"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</row>
    <row r="4055" spans="3:13" ht="12.75"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</row>
    <row r="4056" spans="3:13" ht="12.75"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</row>
    <row r="4057" spans="3:13" ht="12.75"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</row>
    <row r="4058" spans="3:13" ht="12.75"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</row>
    <row r="4059" spans="3:13" ht="12.75"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</row>
    <row r="4060" spans="3:13" ht="12.75"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3:13" ht="12.75"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</row>
    <row r="4062" spans="3:13" ht="12.75"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</row>
    <row r="4063" spans="3:13" ht="12.75"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</row>
    <row r="4064" spans="3:13" ht="12.75"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</row>
    <row r="4065" spans="3:13" ht="12.75"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</row>
    <row r="4066" spans="3:13" ht="12.75"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</row>
    <row r="4067" spans="3:13" ht="12.75"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</row>
    <row r="4068" spans="3:13" ht="12.75"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</row>
    <row r="4069" spans="3:13" ht="12.75"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</row>
    <row r="4070" spans="3:13" ht="12.75"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</row>
    <row r="4071" spans="3:13" ht="12.75"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</row>
    <row r="4072" spans="3:13" ht="12.75"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</row>
    <row r="4073" spans="3:13" ht="12.75"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</row>
    <row r="4074" spans="3:13" ht="12.75"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</row>
    <row r="4075" spans="3:13" ht="12.75"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</row>
    <row r="4076" spans="3:13" ht="12.75"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</row>
    <row r="4077" spans="3:13" ht="12.75"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</row>
    <row r="4078" spans="3:13" ht="12.75"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</row>
    <row r="4079" spans="3:13" ht="12.75"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</row>
    <row r="4080" spans="3:13" ht="12.75"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</row>
    <row r="4081" spans="3:13" ht="12.75"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</row>
    <row r="4082" spans="3:13" ht="12.75"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</row>
    <row r="4083" spans="3:13" ht="12.75"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</row>
    <row r="4084" spans="3:13" ht="12.75"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</row>
    <row r="4085" spans="3:13" ht="12.75"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</row>
    <row r="4086" spans="3:13" ht="12.75"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</row>
    <row r="4087" spans="3:13" ht="12.75"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</row>
    <row r="4088" spans="3:13" ht="12.75"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</row>
    <row r="4089" spans="3:13" ht="12.75"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</row>
    <row r="4090" spans="3:13" ht="12.75"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</row>
    <row r="4091" spans="3:13" ht="12.75"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</row>
    <row r="4092" spans="3:13" ht="12.75"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</row>
    <row r="4093" spans="3:13" ht="12.75"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</row>
    <row r="4094" spans="3:13" ht="12.75"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</row>
    <row r="4095" spans="3:13" ht="12.75"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</row>
    <row r="4096" spans="3:13" ht="12.75"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</row>
    <row r="4097" spans="3:13" ht="12.75"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</row>
    <row r="4098" spans="3:13" ht="12.75"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</row>
    <row r="4099" spans="3:13" ht="12.75"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</row>
    <row r="4100" spans="3:13" ht="12.75"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</row>
    <row r="4101" spans="3:13" ht="12.75"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</row>
    <row r="4102" spans="3:13" ht="12.75"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</row>
    <row r="4103" spans="3:13" ht="12.75"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</row>
    <row r="4104" spans="3:13" ht="12.75"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</row>
    <row r="4105" spans="3:13" ht="12.75"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</row>
    <row r="4106" spans="3:13" ht="12.75"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</row>
    <row r="4107" spans="3:13" ht="12.75"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</row>
    <row r="4108" spans="3:13" ht="12.75"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</row>
    <row r="4109" spans="3:13" ht="12.75"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</row>
    <row r="4110" spans="3:13" ht="12.75"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</row>
    <row r="4111" spans="3:13" ht="12.75"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</row>
    <row r="4112" spans="3:13" ht="12.75"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</row>
    <row r="4113" spans="3:13" ht="12.75"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</row>
    <row r="4114" spans="3:13" ht="12.75"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</row>
    <row r="4115" spans="3:13" ht="12.75"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</row>
    <row r="4116" spans="3:13" ht="12.75"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</row>
    <row r="4117" spans="3:13" ht="12.75"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</row>
    <row r="4118" spans="3:13" ht="12.75"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</row>
    <row r="4119" spans="3:13" ht="12.75"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</row>
    <row r="4120" spans="3:13" ht="12.75"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</row>
    <row r="4121" spans="3:13" ht="12.75"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</row>
    <row r="4122" spans="3:13" ht="12.75"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</row>
    <row r="4123" spans="3:13" ht="12.75"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</row>
    <row r="4124" spans="3:13" ht="12.75"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</row>
    <row r="4125" spans="3:13" ht="12.75"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</row>
    <row r="4126" spans="3:13" ht="12.75"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</row>
    <row r="4127" spans="3:13" ht="12.75"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</row>
    <row r="4128" spans="3:13" ht="12.75"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</row>
    <row r="4129" spans="3:13" ht="12.75"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</row>
    <row r="4130" spans="3:13" ht="12.75"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</row>
    <row r="4131" spans="3:13" ht="12.75"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</row>
    <row r="4132" spans="3:13" ht="12.75"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</row>
    <row r="4133" spans="3:13" ht="12.75"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</row>
    <row r="4134" spans="3:13" ht="12.75"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</row>
    <row r="4135" spans="3:13" ht="12.75"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</row>
    <row r="4136" spans="3:13" ht="12.75"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</row>
    <row r="4137" spans="3:13" ht="12.75"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</row>
    <row r="4138" spans="3:13" ht="12.75"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</row>
    <row r="4139" spans="3:13" ht="12.75"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</row>
    <row r="4140" spans="3:13" ht="12.75"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</row>
    <row r="4141" spans="3:13" ht="12.75"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</row>
    <row r="4142" spans="3:13" ht="12.75"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</row>
    <row r="4143" spans="3:13" ht="12.75"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</row>
    <row r="4144" spans="3:13" ht="12.75"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</row>
    <row r="4145" spans="3:13" ht="12.75"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</row>
    <row r="4146" spans="3:13" ht="12.75"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</row>
    <row r="4147" spans="3:13" ht="12.75"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</row>
    <row r="4148" spans="3:13" ht="12.75"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</row>
    <row r="4149" spans="3:13" ht="12.75"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</row>
    <row r="4150" spans="3:13" ht="12.75"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</row>
    <row r="4151" spans="3:13" ht="12.75"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</row>
    <row r="4152" spans="3:13" ht="12.75"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</row>
    <row r="4153" spans="3:13" ht="12.75"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</row>
    <row r="4154" spans="3:13" ht="12.75"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</row>
    <row r="4155" spans="3:13" ht="12.75"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</row>
    <row r="4156" spans="3:13" ht="12.75"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</row>
    <row r="4157" spans="3:13" ht="12.75"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</row>
    <row r="4158" spans="3:13" ht="12.75"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</row>
    <row r="4159" spans="3:13" ht="12.75"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</row>
    <row r="4160" spans="3:13" ht="12.75"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</row>
    <row r="4161" spans="3:13" ht="12.75"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</row>
    <row r="4162" spans="3:13" ht="12.75"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</row>
    <row r="4163" spans="3:13" ht="12.75"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</row>
    <row r="4164" spans="3:13" ht="12.75"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</row>
    <row r="4165" spans="3:13" ht="12.75"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</row>
    <row r="4166" spans="3:13" ht="12.75"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</row>
    <row r="4167" spans="3:13" ht="12.75"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</row>
    <row r="4168" spans="3:13" ht="12.75"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</row>
    <row r="4169" spans="3:13" ht="12.75"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</row>
    <row r="4170" spans="3:13" ht="12.75"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</row>
    <row r="4171" spans="3:13" ht="12.75"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</row>
    <row r="4172" spans="3:13" ht="12.75"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</row>
    <row r="4173" spans="3:13" ht="12.75"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</row>
    <row r="4174" spans="3:13" ht="12.75"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</row>
    <row r="4175" spans="3:13" ht="12.75"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</row>
    <row r="4176" spans="3:13" ht="12.75"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</row>
    <row r="4177" spans="3:13" ht="12.75"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</row>
    <row r="4178" spans="3:13" ht="12.75"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</row>
    <row r="4179" spans="3:13" ht="12.75"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</row>
    <row r="4180" spans="3:13" ht="12.75"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</row>
    <row r="4181" spans="3:13" ht="12.75"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</row>
    <row r="4182" spans="3:13" ht="12.75"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</row>
    <row r="4183" spans="3:13" ht="12.75"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</row>
    <row r="4184" spans="3:13" ht="12.75"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</row>
    <row r="4185" spans="3:13" ht="12.75"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</row>
    <row r="4186" spans="3:13" ht="12.75"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</row>
    <row r="4187" spans="3:13" ht="12.75"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</row>
    <row r="4188" spans="3:13" ht="12.75"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</row>
    <row r="4189" spans="3:13" ht="12.75"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</row>
    <row r="4190" spans="3:13" ht="12.75"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</row>
    <row r="4191" spans="3:13" ht="12.75"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</row>
    <row r="4192" spans="3:13" ht="12.75"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</row>
    <row r="4193" spans="3:13" ht="12.75"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</row>
    <row r="4194" spans="3:13" ht="12.75"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</row>
    <row r="4195" spans="3:13" ht="12.75"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</row>
    <row r="4196" spans="3:13" ht="12.75"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</row>
    <row r="4197" spans="3:13" ht="12.75"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</row>
    <row r="4198" spans="3:13" ht="12.75"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</row>
    <row r="4199" spans="3:13" ht="12.75"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</row>
    <row r="4200" spans="3:13" ht="12.75"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</row>
    <row r="4201" spans="3:13" ht="12.75"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</row>
    <row r="4202" spans="3:13" ht="12.75"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</row>
    <row r="4203" spans="3:13" ht="12.75"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</row>
    <row r="4204" spans="3:13" ht="12.75"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</row>
    <row r="4205" spans="3:13" ht="12.75"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</row>
    <row r="4206" spans="3:13" ht="12.75"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</row>
    <row r="4207" spans="3:13" ht="12.75"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</row>
    <row r="4208" spans="3:13" ht="12.75"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</row>
    <row r="4209" spans="3:13" ht="12.75"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</row>
    <row r="4210" spans="3:13" ht="12.75"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</row>
    <row r="4211" spans="3:13" ht="12.75"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</row>
    <row r="4212" spans="3:13" ht="12.75"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</row>
    <row r="4213" spans="3:13" ht="12.75"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</row>
    <row r="4214" spans="3:13" ht="12.75"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</row>
    <row r="4215" spans="3:13" ht="12.75"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</row>
    <row r="4216" spans="3:13" ht="12.75"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</row>
    <row r="4217" spans="3:13" ht="12.75"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</row>
    <row r="4218" spans="3:13" ht="12.75"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</row>
    <row r="4219" spans="3:13" ht="12.75"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</row>
    <row r="4220" spans="3:13" ht="12.75"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</row>
    <row r="4221" spans="3:13" ht="12.75"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</row>
    <row r="4222" spans="3:13" ht="12.75"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</row>
    <row r="4223" spans="3:13" ht="12.75"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</row>
    <row r="4224" spans="3:13" ht="12.75"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</row>
    <row r="4225" spans="3:13" ht="12.75"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</row>
    <row r="4226" spans="3:13" ht="12.75"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</row>
    <row r="4227" spans="3:13" ht="12.75"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</row>
    <row r="4228" spans="3:13" ht="12.75"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</row>
    <row r="4229" spans="3:13" ht="12.75"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</row>
    <row r="4230" spans="3:13" ht="12.75"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</row>
    <row r="4231" spans="3:13" ht="12.75"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</row>
    <row r="4232" spans="3:13" ht="12.75"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</row>
    <row r="4233" spans="3:13" ht="12.75"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</row>
    <row r="4234" spans="3:13" ht="12.75"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</row>
    <row r="4235" spans="3:13" ht="12.75"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</row>
    <row r="4236" spans="3:13" ht="12.75"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</row>
    <row r="4237" spans="3:13" ht="12.75"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</row>
    <row r="4238" spans="3:13" ht="12.75"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</row>
    <row r="4239" spans="3:13" ht="12.75"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</row>
    <row r="4240" spans="3:13" ht="12.75"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</row>
    <row r="4241" spans="3:13" ht="12.75"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</row>
    <row r="4242" spans="3:13" ht="12.75"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</row>
    <row r="4243" spans="3:13" ht="12.75"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</row>
    <row r="4244" spans="3:13" ht="12.75"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</row>
    <row r="4245" spans="3:13" ht="12.75"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</row>
    <row r="4246" spans="3:13" ht="12.75"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3:13" ht="12.75"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</row>
    <row r="4248" spans="3:13" ht="12.75"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</row>
    <row r="4249" spans="3:13" ht="12.75"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</row>
    <row r="4250" spans="3:13" ht="12.75"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</row>
    <row r="4251" spans="3:13" ht="12.75"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</row>
    <row r="4252" spans="3:13" ht="12.75"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</row>
    <row r="4253" spans="3:13" ht="12.75"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</row>
    <row r="4254" spans="3:13" ht="12.75"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</row>
    <row r="4255" spans="3:13" ht="12.75"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</row>
    <row r="4256" spans="3:13" ht="12.75"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</row>
    <row r="4257" spans="3:13" ht="12.75"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</row>
    <row r="4258" spans="3:13" ht="12.75"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</row>
    <row r="4259" spans="3:13" ht="12.75"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</row>
    <row r="4260" spans="3:13" ht="12.75"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</row>
    <row r="4261" spans="3:13" ht="12.75"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</row>
    <row r="4262" spans="3:13" ht="12.75"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</row>
    <row r="4263" spans="3:13" ht="12.75"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</row>
    <row r="4264" spans="3:13" ht="12.75"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</row>
    <row r="4265" spans="3:13" ht="12.75"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</row>
    <row r="4266" spans="3:13" ht="12.75"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</row>
    <row r="4267" spans="3:13" ht="12.75"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</row>
    <row r="4268" spans="3:13" ht="12.75"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</row>
    <row r="4269" spans="3:13" ht="12.75"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</row>
    <row r="4270" spans="3:13" ht="12.75"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</row>
    <row r="4271" spans="3:13" ht="12.75"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</row>
    <row r="4272" spans="3:13" ht="12.75"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</row>
    <row r="4273" spans="3:13" ht="12.75"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</row>
    <row r="4274" spans="3:13" ht="12.75"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</row>
    <row r="4275" spans="3:13" ht="12.75"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</row>
    <row r="4276" spans="3:13" ht="12.75"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</row>
    <row r="4277" spans="3:13" ht="12.75"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3:13" ht="12.75"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3:13" ht="12.75"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3:13" ht="12.75"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3:13" ht="12.75"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</row>
    <row r="4282" spans="3:13" ht="12.75"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</row>
    <row r="4283" spans="3:13" ht="12.75"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</row>
    <row r="4284" spans="3:13" ht="12.75"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</row>
    <row r="4285" spans="3:13" ht="12.75"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</row>
    <row r="4286" spans="3:13" ht="12.75"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</row>
    <row r="4287" spans="3:13" ht="12.75"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</row>
    <row r="4288" spans="3:13" ht="12.75"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</row>
    <row r="4289" spans="3:13" ht="12.75"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</row>
    <row r="4290" spans="3:13" ht="12.75"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</row>
    <row r="4291" spans="3:13" ht="12.75"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</row>
    <row r="4292" spans="3:13" ht="12.75"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</row>
    <row r="4293" spans="3:13" ht="12.75"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</row>
    <row r="4294" spans="3:13" ht="12.75"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</row>
    <row r="4295" spans="3:13" ht="12.75"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</row>
    <row r="4296" spans="3:13" ht="12.75"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</row>
    <row r="4297" spans="3:13" ht="12.75"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</row>
    <row r="4298" spans="3:13" ht="12.75"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</row>
    <row r="4299" spans="3:13" ht="12.75"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</row>
    <row r="4300" spans="3:13" ht="12.75"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</row>
    <row r="4301" spans="3:13" ht="12.75"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</row>
    <row r="4302" spans="3:13" ht="12.75"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</row>
    <row r="4303" spans="3:13" ht="12.75"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</row>
    <row r="4304" spans="3:13" ht="12.75"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</row>
    <row r="4305" spans="3:13" ht="12.75"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</row>
    <row r="4306" spans="3:13" ht="12.75"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</row>
    <row r="4307" spans="3:13" ht="12.75"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</row>
    <row r="4308" spans="3:13" ht="12.75"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</row>
    <row r="4309" spans="3:13" ht="12.75"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</row>
    <row r="4310" spans="3:13" ht="12.75"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</row>
    <row r="4311" spans="3:13" ht="12.75"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3:13" ht="12.75"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3:13" ht="12.75"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</row>
    <row r="4314" spans="3:13" ht="12.75"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</row>
    <row r="4315" spans="3:13" ht="12.75"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</row>
    <row r="4316" spans="3:13" ht="12.75"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</row>
    <row r="4317" spans="3:13" ht="12.75"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</row>
    <row r="4318" spans="3:13" ht="12.75"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</row>
    <row r="4319" spans="3:13" ht="12.75"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</row>
    <row r="4320" spans="3:13" ht="12.75"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</row>
    <row r="4321" spans="3:13" ht="12.75"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</row>
    <row r="4322" spans="3:13" ht="12.75"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</row>
    <row r="4323" spans="3:13" ht="12.75"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</row>
    <row r="4324" spans="3:13" ht="12.75"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</row>
    <row r="4325" spans="3:13" ht="12.75"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</row>
    <row r="4326" spans="3:13" ht="12.75"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</row>
    <row r="4327" spans="3:13" ht="12.75"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</row>
    <row r="4328" spans="3:13" ht="12.75"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</row>
    <row r="4329" spans="3:13" ht="12.75"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</row>
    <row r="4330" spans="3:13" ht="12.75"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</row>
    <row r="4331" spans="3:13" ht="12.75"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</row>
    <row r="4332" spans="3:13" ht="12.75"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</row>
    <row r="4333" spans="3:13" ht="12.75"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</row>
    <row r="4334" spans="3:13" ht="12.75"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</row>
    <row r="4335" spans="3:13" ht="12.75"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</row>
    <row r="4336" spans="3:13" ht="12.75"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</row>
    <row r="4337" spans="3:13" ht="12.75"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</row>
    <row r="4338" spans="3:13" ht="12.75"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</row>
    <row r="4339" spans="3:13" ht="12.75"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</row>
    <row r="4340" spans="3:13" ht="12.75"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</row>
    <row r="4341" spans="3:13" ht="12.75"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</row>
    <row r="4342" spans="3:13" ht="12.75"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</row>
    <row r="4343" spans="3:13" ht="12.75"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</row>
    <row r="4344" spans="3:13" ht="12.75"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3:13" ht="12.75"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3:13" ht="12.75"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3:13" ht="12.75"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</row>
    <row r="4348" spans="3:13" ht="12.75"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</row>
    <row r="4349" spans="3:13" ht="12.75"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</row>
    <row r="4350" spans="3:13" ht="12.75"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</row>
    <row r="4351" spans="3:13" ht="12.75"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</row>
    <row r="4352" spans="3:13" ht="12.75"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</row>
    <row r="4353" spans="3:13" ht="12.75"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</row>
    <row r="4354" spans="3:13" ht="12.75"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</row>
    <row r="4355" spans="3:13" ht="12.75"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</row>
    <row r="4356" spans="3:13" ht="12.75"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</row>
    <row r="4357" spans="3:13" ht="12.75"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</row>
    <row r="4358" spans="3:13" ht="12.75"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</row>
    <row r="4359" spans="3:13" ht="12.75"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</row>
    <row r="4360" spans="3:13" ht="12.75"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</row>
    <row r="4361" spans="3:13" ht="12.75"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</row>
    <row r="4362" spans="3:13" ht="12.75"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</row>
    <row r="4363" spans="3:13" ht="12.75"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</row>
    <row r="4364" spans="3:13" ht="12.75"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</row>
    <row r="4365" spans="3:13" ht="12.75"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</row>
    <row r="4366" spans="3:13" ht="12.75"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</row>
    <row r="4367" spans="3:13" ht="12.75"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</row>
    <row r="4368" spans="3:13" ht="12.75"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</row>
    <row r="4369" spans="3:13" ht="12.75"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</row>
    <row r="4370" spans="3:13" ht="12.75"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</row>
    <row r="4371" spans="3:13" ht="12.75"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</row>
    <row r="4372" spans="3:13" ht="12.75"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</row>
    <row r="4373" spans="3:13" ht="12.75"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3"/>
  <sheetViews>
    <sheetView workbookViewId="0" topLeftCell="B32">
      <selection activeCell="E48" sqref="E48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15</v>
      </c>
      <c r="D2" s="9"/>
      <c r="E2" s="1"/>
      <c r="F2" s="33" t="s">
        <v>10</v>
      </c>
      <c r="G2" s="1"/>
      <c r="H2" s="1"/>
      <c r="I2" s="1"/>
    </row>
    <row r="3" spans="3:9" ht="12.75">
      <c r="C3" s="10" t="s">
        <v>97</v>
      </c>
      <c r="D3" s="10"/>
      <c r="E3" s="1"/>
      <c r="F3" s="1"/>
      <c r="G3" s="1"/>
      <c r="H3" s="1"/>
      <c r="I3" s="1"/>
    </row>
    <row r="4" spans="3:9" ht="12.75">
      <c r="C4" s="10" t="s">
        <v>114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95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68</v>
      </c>
      <c r="F9" s="6" t="s">
        <v>24</v>
      </c>
      <c r="G9" s="1"/>
      <c r="H9" s="1"/>
      <c r="I9" s="1"/>
    </row>
    <row r="10" spans="3:9" ht="12.75">
      <c r="C10" s="1"/>
      <c r="D10" s="1"/>
      <c r="E10" s="6" t="s">
        <v>25</v>
      </c>
      <c r="F10" s="6" t="s">
        <v>26</v>
      </c>
      <c r="G10" s="1"/>
      <c r="H10" s="1"/>
      <c r="I10" s="1"/>
    </row>
    <row r="11" spans="3:9" ht="12.75">
      <c r="C11" s="1"/>
      <c r="D11" s="1"/>
      <c r="E11" s="6" t="s">
        <v>2</v>
      </c>
      <c r="F11" s="6" t="s">
        <v>27</v>
      </c>
      <c r="G11" s="1"/>
      <c r="H11" s="1"/>
      <c r="I11" s="1"/>
    </row>
    <row r="12" spans="3:9" ht="12.75">
      <c r="C12" s="1"/>
      <c r="D12" s="1"/>
      <c r="E12" s="6" t="s">
        <v>103</v>
      </c>
      <c r="F12" s="6" t="s">
        <v>28</v>
      </c>
      <c r="G12" s="1"/>
      <c r="H12" s="1"/>
      <c r="I12" s="1"/>
    </row>
    <row r="13" spans="3:9" ht="12.75">
      <c r="C13" s="1"/>
      <c r="D13" s="1"/>
      <c r="E13" s="6" t="s">
        <v>4</v>
      </c>
      <c r="F13" s="6" t="s">
        <v>4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29</v>
      </c>
      <c r="D15" s="1"/>
      <c r="E15" s="1"/>
      <c r="F15" s="1"/>
      <c r="G15" s="1"/>
      <c r="H15" s="1"/>
      <c r="I15" s="1"/>
    </row>
    <row r="16" spans="3:9" ht="12.75">
      <c r="C16" s="1" t="s">
        <v>30</v>
      </c>
      <c r="D16" s="1"/>
      <c r="E16" s="16">
        <v>34966</v>
      </c>
      <c r="F16" s="16">
        <v>33665</v>
      </c>
      <c r="G16" s="1"/>
      <c r="H16" s="1"/>
      <c r="I16" s="1"/>
    </row>
    <row r="17" spans="3:9" ht="12.75">
      <c r="C17" s="1" t="s">
        <v>31</v>
      </c>
      <c r="D17" s="1"/>
      <c r="E17" s="16">
        <v>207</v>
      </c>
      <c r="F17" s="16">
        <v>207</v>
      </c>
      <c r="G17" s="1"/>
      <c r="H17" s="1"/>
      <c r="I17" s="1"/>
    </row>
    <row r="18" spans="3:9" ht="12.75">
      <c r="C18" s="1"/>
      <c r="D18" s="1"/>
      <c r="E18" s="19"/>
      <c r="F18" s="19"/>
      <c r="G18" s="1"/>
      <c r="H18" s="1"/>
      <c r="I18" s="1"/>
    </row>
    <row r="19" spans="3:9" ht="12.75">
      <c r="C19" s="3" t="s">
        <v>32</v>
      </c>
      <c r="D19" s="1"/>
      <c r="E19" s="19"/>
      <c r="F19" s="19"/>
      <c r="G19" s="1"/>
      <c r="H19" s="1"/>
      <c r="I19" s="1"/>
    </row>
    <row r="20" spans="3:9" ht="12.75">
      <c r="C20" s="1"/>
      <c r="D20" s="1" t="s">
        <v>33</v>
      </c>
      <c r="E20" s="20">
        <v>35627</v>
      </c>
      <c r="F20" s="20">
        <v>31609</v>
      </c>
      <c r="G20" s="1"/>
      <c r="H20" s="1"/>
      <c r="I20" s="1"/>
    </row>
    <row r="21" spans="3:9" ht="12.75">
      <c r="C21" s="1"/>
      <c r="D21" s="1" t="s">
        <v>34</v>
      </c>
      <c r="E21" s="21">
        <v>82480</v>
      </c>
      <c r="F21" s="21">
        <v>71385</v>
      </c>
      <c r="G21" s="1"/>
      <c r="H21" s="1"/>
      <c r="I21" s="1"/>
    </row>
    <row r="22" spans="3:9" ht="12.75">
      <c r="C22" s="1"/>
      <c r="D22" s="1" t="s">
        <v>100</v>
      </c>
      <c r="E22" s="21">
        <v>2672</v>
      </c>
      <c r="F22" s="21">
        <v>3142</v>
      </c>
      <c r="G22" s="1"/>
      <c r="H22" s="1"/>
      <c r="I22" s="1"/>
    </row>
    <row r="23" spans="3:9" ht="12.75">
      <c r="C23" s="1"/>
      <c r="D23" s="1" t="s">
        <v>35</v>
      </c>
      <c r="E23" s="22">
        <f>3563+8509</f>
        <v>12072</v>
      </c>
      <c r="F23" s="22">
        <v>4295</v>
      </c>
      <c r="G23" s="1"/>
      <c r="H23" s="1"/>
      <c r="I23" s="1"/>
    </row>
    <row r="24" spans="3:9" ht="12.75">
      <c r="C24" s="1"/>
      <c r="D24" s="1"/>
      <c r="E24" s="23">
        <f>SUM(E20:E23)</f>
        <v>132851</v>
      </c>
      <c r="F24" s="23">
        <f>SUM(F20:F23)</f>
        <v>110431</v>
      </c>
      <c r="G24" s="1"/>
      <c r="H24" s="1"/>
      <c r="I24" s="1"/>
    </row>
    <row r="25" spans="3:9" ht="12.75">
      <c r="C25" s="3" t="s">
        <v>36</v>
      </c>
      <c r="D25" s="1"/>
      <c r="E25" s="20"/>
      <c r="F25" s="24"/>
      <c r="G25" s="1"/>
      <c r="H25" s="1"/>
      <c r="I25" s="1"/>
    </row>
    <row r="26" spans="3:9" ht="12.75">
      <c r="C26" s="1"/>
      <c r="D26" s="1" t="s">
        <v>37</v>
      </c>
      <c r="E26" s="21">
        <v>57771</v>
      </c>
      <c r="F26" s="25">
        <v>47372</v>
      </c>
      <c r="G26" s="1"/>
      <c r="H26" s="1"/>
      <c r="I26" s="1"/>
    </row>
    <row r="27" spans="3:9" ht="12.75">
      <c r="C27" s="1"/>
      <c r="D27" s="1" t="s">
        <v>38</v>
      </c>
      <c r="E27" s="21">
        <v>21974</v>
      </c>
      <c r="F27" s="25">
        <v>16793</v>
      </c>
      <c r="G27" s="1"/>
      <c r="H27" s="1"/>
      <c r="I27" s="1"/>
    </row>
    <row r="28" spans="3:9" ht="12.75">
      <c r="C28" s="1"/>
      <c r="D28" s="1" t="s">
        <v>101</v>
      </c>
      <c r="E28" s="21">
        <v>3722</v>
      </c>
      <c r="F28" s="25">
        <v>2619</v>
      </c>
      <c r="G28" s="1"/>
      <c r="H28" s="1"/>
      <c r="I28" s="1"/>
    </row>
    <row r="29" spans="3:9" ht="12.75">
      <c r="C29" s="1"/>
      <c r="D29" s="1" t="s">
        <v>5</v>
      </c>
      <c r="E29" s="22">
        <v>11674</v>
      </c>
      <c r="F29" s="26">
        <v>11488</v>
      </c>
      <c r="G29" s="1"/>
      <c r="H29" s="1"/>
      <c r="I29" s="1"/>
    </row>
    <row r="30" spans="3:9" ht="12.75">
      <c r="C30" s="1"/>
      <c r="D30" s="1"/>
      <c r="E30" s="23">
        <f>SUM(E26:E29)</f>
        <v>95141</v>
      </c>
      <c r="F30" s="23">
        <f>SUM(F26:F29)</f>
        <v>78272</v>
      </c>
      <c r="G30" s="1"/>
      <c r="H30" s="1"/>
      <c r="I30" s="1"/>
    </row>
    <row r="31" spans="3:9" ht="12.75">
      <c r="C31" s="3" t="s">
        <v>39</v>
      </c>
      <c r="D31" s="1"/>
      <c r="E31" s="27">
        <f>E24-E30</f>
        <v>37710</v>
      </c>
      <c r="F31" s="27">
        <f>F24-F30</f>
        <v>32159</v>
      </c>
      <c r="G31" s="1"/>
      <c r="H31" s="1"/>
      <c r="I31" s="1"/>
    </row>
    <row r="32" spans="3:9" ht="20.25" customHeight="1" thickBot="1">
      <c r="C32" s="1"/>
      <c r="D32" s="1"/>
      <c r="E32" s="28">
        <f>E16+E17+E31</f>
        <v>72883</v>
      </c>
      <c r="F32" s="28">
        <f>F16+F17+F31</f>
        <v>66031</v>
      </c>
      <c r="G32" s="1"/>
      <c r="H32" s="1"/>
      <c r="I32" s="1"/>
    </row>
    <row r="33" spans="3:9" ht="13.5" thickTop="1">
      <c r="C33" s="1"/>
      <c r="D33" s="1"/>
      <c r="E33" s="19"/>
      <c r="F33" s="19"/>
      <c r="G33" s="1"/>
      <c r="H33" s="1"/>
      <c r="I33" s="1"/>
    </row>
    <row r="34" spans="3:9" ht="12.75">
      <c r="C34" s="3" t="s">
        <v>40</v>
      </c>
      <c r="D34" s="1"/>
      <c r="E34" s="19"/>
      <c r="F34" s="19"/>
      <c r="G34" s="1"/>
      <c r="H34" s="1"/>
      <c r="I34" s="1"/>
    </row>
    <row r="35" spans="3:9" ht="12.75">
      <c r="C35" s="5"/>
      <c r="D35" s="5"/>
      <c r="E35" s="19"/>
      <c r="F35" s="19"/>
      <c r="G35" s="1"/>
      <c r="H35" s="1"/>
      <c r="I35" s="1"/>
    </row>
    <row r="36" spans="3:9" ht="12.75">
      <c r="C36" s="1" t="s">
        <v>41</v>
      </c>
      <c r="D36" s="5"/>
      <c r="E36" s="19">
        <v>42000</v>
      </c>
      <c r="F36" s="19">
        <v>42000</v>
      </c>
      <c r="G36" s="1"/>
      <c r="H36" s="1"/>
      <c r="I36" s="1"/>
    </row>
    <row r="37" spans="3:9" ht="12.75">
      <c r="C37" s="1" t="s">
        <v>67</v>
      </c>
      <c r="D37" s="1"/>
      <c r="E37" s="17">
        <v>11256</v>
      </c>
      <c r="F37" s="17">
        <v>7823</v>
      </c>
      <c r="G37" s="1"/>
      <c r="H37" s="1"/>
      <c r="I37" s="1"/>
    </row>
    <row r="38" spans="3:9" ht="12.75">
      <c r="C38" s="1" t="s">
        <v>96</v>
      </c>
      <c r="D38" s="1"/>
      <c r="E38" s="19">
        <f>SUM(E36:E37)</f>
        <v>53256</v>
      </c>
      <c r="F38" s="19">
        <f>SUM(F36:F37)</f>
        <v>49823</v>
      </c>
      <c r="G38" s="1"/>
      <c r="H38" s="1"/>
      <c r="I38" s="1"/>
    </row>
    <row r="39" spans="3:9" ht="12.75">
      <c r="C39" s="1" t="s">
        <v>69</v>
      </c>
      <c r="D39" s="1"/>
      <c r="E39" s="19">
        <v>502</v>
      </c>
      <c r="F39" s="19">
        <v>475</v>
      </c>
      <c r="G39" s="1"/>
      <c r="H39" s="1"/>
      <c r="I39" s="1"/>
    </row>
    <row r="40" spans="3:9" ht="13.5" thickBot="1">
      <c r="C40" s="1"/>
      <c r="D40" s="1"/>
      <c r="E40" s="28">
        <f>SUM(E38:E39)</f>
        <v>53758</v>
      </c>
      <c r="F40" s="28">
        <f>SUM(F38:F39)</f>
        <v>50298</v>
      </c>
      <c r="G40" s="1"/>
      <c r="H40" s="1"/>
      <c r="I40" s="1"/>
    </row>
    <row r="41" spans="3:9" ht="13.5" thickTop="1">
      <c r="C41" s="1"/>
      <c r="D41" s="1"/>
      <c r="E41" s="16"/>
      <c r="F41" s="16"/>
      <c r="G41" s="1"/>
      <c r="H41" s="1"/>
      <c r="I41" s="1"/>
    </row>
    <row r="42" spans="3:9" ht="12.75">
      <c r="C42" s="1" t="s">
        <v>70</v>
      </c>
      <c r="D42" s="1"/>
      <c r="E42" s="16">
        <f>1298+6042</f>
        <v>7340</v>
      </c>
      <c r="F42" s="16">
        <v>3676</v>
      </c>
      <c r="G42" s="1"/>
      <c r="H42" s="1"/>
      <c r="I42" s="1"/>
    </row>
    <row r="43" spans="3:9" ht="12.75">
      <c r="C43" s="1" t="s">
        <v>42</v>
      </c>
      <c r="D43" s="1"/>
      <c r="E43" s="16">
        <v>2064</v>
      </c>
      <c r="F43" s="16">
        <v>2074</v>
      </c>
      <c r="G43" s="1"/>
      <c r="H43" s="1"/>
      <c r="I43" s="1"/>
    </row>
    <row r="44" spans="3:9" ht="12.75">
      <c r="C44" s="1" t="s">
        <v>71</v>
      </c>
      <c r="D44" s="1"/>
      <c r="E44" s="16">
        <v>9721</v>
      </c>
      <c r="F44" s="16">
        <v>9983</v>
      </c>
      <c r="G44" s="1"/>
      <c r="H44" s="1"/>
      <c r="I44" s="1"/>
    </row>
    <row r="45" spans="3:9" ht="12.75">
      <c r="C45" s="1"/>
      <c r="D45" s="1"/>
      <c r="E45" s="16"/>
      <c r="F45" s="16"/>
      <c r="G45" s="1"/>
      <c r="H45" s="1"/>
      <c r="I45" s="1"/>
    </row>
    <row r="46" spans="3:9" ht="13.5" thickBot="1">
      <c r="C46" s="1" t="s">
        <v>43</v>
      </c>
      <c r="D46" s="1"/>
      <c r="E46" s="28">
        <f>SUM(E42:E45)</f>
        <v>19125</v>
      </c>
      <c r="F46" s="28">
        <f>SUM(F42:F45)</f>
        <v>15733</v>
      </c>
      <c r="G46" s="1"/>
      <c r="H46" s="1"/>
      <c r="I46" s="1"/>
    </row>
    <row r="47" spans="3:9" ht="13.5" thickTop="1">
      <c r="C47" s="1"/>
      <c r="D47" s="1"/>
      <c r="E47" s="16"/>
      <c r="F47" s="16"/>
      <c r="G47" s="1"/>
      <c r="H47" s="1"/>
      <c r="I47" s="1"/>
    </row>
    <row r="48" spans="3:9" ht="13.5" thickBot="1">
      <c r="C48" s="1"/>
      <c r="D48" s="1"/>
      <c r="E48" s="18">
        <f>E40+E46</f>
        <v>72883</v>
      </c>
      <c r="F48" s="18">
        <f>F40+F46</f>
        <v>66031</v>
      </c>
      <c r="G48" s="1"/>
      <c r="H48" s="1"/>
      <c r="I48" s="1"/>
    </row>
    <row r="49" spans="3:9" ht="13.5" thickTop="1">
      <c r="C49" s="1"/>
      <c r="D49" s="1"/>
      <c r="E49" s="16"/>
      <c r="F49" s="16"/>
      <c r="G49" s="1"/>
      <c r="H49" s="1"/>
      <c r="I49" s="1"/>
    </row>
    <row r="50" spans="3:9" ht="12.75">
      <c r="C50" s="3" t="s">
        <v>44</v>
      </c>
      <c r="D50" s="1"/>
      <c r="E50" s="32">
        <f>(E38+E44)/42000*100</f>
        <v>149.9452380952381</v>
      </c>
      <c r="F50" s="32">
        <f>(F38+F44)/42000*100</f>
        <v>142.39523809523808</v>
      </c>
      <c r="G50" s="1"/>
      <c r="H50" s="1"/>
      <c r="I50" s="1"/>
    </row>
    <row r="51" spans="3:9" ht="12.75">
      <c r="C51" s="1"/>
      <c r="D51" s="1"/>
      <c r="E51" s="16"/>
      <c r="F51" s="16"/>
      <c r="G51" s="1"/>
      <c r="H51" s="1"/>
      <c r="I51" s="1"/>
    </row>
    <row r="52" spans="3:9" ht="12.75">
      <c r="C52" s="36" t="s">
        <v>45</v>
      </c>
      <c r="D52" s="1"/>
      <c r="E52" s="16"/>
      <c r="F52" s="16"/>
      <c r="G52" s="1"/>
      <c r="H52" s="1"/>
      <c r="I52" s="1"/>
    </row>
    <row r="53" spans="3:9" ht="12.75">
      <c r="C53" s="33" t="s">
        <v>117</v>
      </c>
      <c r="D53" s="1"/>
      <c r="E53" s="16"/>
      <c r="F53" s="16"/>
      <c r="G53" s="1"/>
      <c r="H53" s="1"/>
      <c r="I53" s="1"/>
    </row>
    <row r="54" spans="3:9" ht="12.75">
      <c r="C54" s="33" t="s">
        <v>86</v>
      </c>
      <c r="D54" s="1"/>
      <c r="E54" s="16"/>
      <c r="F54" s="16"/>
      <c r="G54" s="1"/>
      <c r="H54" s="1"/>
      <c r="I54" s="1"/>
    </row>
    <row r="55" spans="3:9" ht="12.75">
      <c r="C55" s="33" t="s">
        <v>72</v>
      </c>
      <c r="D55" s="1"/>
      <c r="E55" s="16"/>
      <c r="F55" s="16"/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1"/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</sheetData>
  <printOptions horizontalCentered="1"/>
  <pageMargins left="0.5" right="0.38" top="0.52" bottom="0.47" header="0.5" footer="0.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5"/>
  <sheetViews>
    <sheetView workbookViewId="0" topLeftCell="A1">
      <selection activeCell="A26" sqref="A26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75</v>
      </c>
      <c r="D2" s="8"/>
      <c r="E2" s="14" t="s">
        <v>10</v>
      </c>
      <c r="F2" s="13"/>
      <c r="G2" s="1"/>
      <c r="H2" s="12"/>
    </row>
    <row r="3" spans="2:8" ht="12.75">
      <c r="B3" s="10" t="s">
        <v>98</v>
      </c>
      <c r="C3" s="10"/>
      <c r="D3" s="4"/>
      <c r="E3" s="1"/>
      <c r="F3" s="1"/>
      <c r="G3" s="1"/>
      <c r="H3" s="1"/>
    </row>
    <row r="4" spans="2:8" ht="12.75">
      <c r="B4" s="10" t="s">
        <v>115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102</v>
      </c>
      <c r="C7" s="3"/>
      <c r="D7" s="1"/>
      <c r="E7" s="1"/>
      <c r="F7" s="1"/>
      <c r="G7" s="1"/>
      <c r="H7" s="1"/>
    </row>
    <row r="8" spans="2:8" ht="12.75">
      <c r="B8" s="3" t="s">
        <v>116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46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40">
        <v>2003</v>
      </c>
      <c r="E12" s="1"/>
      <c r="F12" s="41">
        <v>2002</v>
      </c>
    </row>
    <row r="13" spans="2:6" ht="12.75">
      <c r="B13" s="1"/>
      <c r="C13" s="1"/>
      <c r="D13" s="30" t="s">
        <v>106</v>
      </c>
      <c r="E13" s="1"/>
      <c r="F13" s="30" t="s">
        <v>106</v>
      </c>
    </row>
    <row r="14" spans="2:6" ht="12.75">
      <c r="B14" s="1"/>
      <c r="C14" s="1"/>
      <c r="D14" s="30" t="s">
        <v>103</v>
      </c>
      <c r="E14" s="1"/>
      <c r="F14" s="6" t="s">
        <v>104</v>
      </c>
    </row>
    <row r="15" spans="2:6" ht="12.75">
      <c r="B15" s="1"/>
      <c r="C15" s="1"/>
      <c r="D15" s="6" t="s">
        <v>4</v>
      </c>
      <c r="E15" s="1"/>
      <c r="F15" s="6" t="s">
        <v>4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47</v>
      </c>
      <c r="C17" s="1"/>
      <c r="D17" s="2"/>
      <c r="E17" s="1"/>
      <c r="F17" s="1"/>
    </row>
    <row r="18" spans="2:6" ht="12.75">
      <c r="B18" s="1" t="s">
        <v>18</v>
      </c>
      <c r="C18" s="1"/>
      <c r="D18" s="16">
        <v>4689</v>
      </c>
      <c r="E18" s="1"/>
      <c r="F18" s="16">
        <v>5258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48</v>
      </c>
      <c r="C20" s="1"/>
      <c r="D20" s="16"/>
      <c r="E20" s="1"/>
      <c r="F20" s="16"/>
    </row>
    <row r="21" spans="2:6" ht="12.75">
      <c r="B21" s="1"/>
      <c r="C21" s="1" t="s">
        <v>49</v>
      </c>
      <c r="D21" s="16">
        <v>1191</v>
      </c>
      <c r="E21" s="1"/>
      <c r="F21" s="16">
        <v>1187</v>
      </c>
    </row>
    <row r="22" spans="2:6" ht="12.75">
      <c r="B22" s="1"/>
      <c r="C22" s="1" t="s">
        <v>118</v>
      </c>
      <c r="D22" s="17">
        <f>-2070+937</f>
        <v>-1133</v>
      </c>
      <c r="E22" s="1"/>
      <c r="F22" s="17">
        <v>-139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50</v>
      </c>
      <c r="C24" s="1"/>
      <c r="D24" s="16">
        <f>SUM(D18:D22)</f>
        <v>4747</v>
      </c>
      <c r="E24" s="1"/>
      <c r="F24" s="16">
        <f>SUM(F18:F22)</f>
        <v>6306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51</v>
      </c>
      <c r="C26" s="1"/>
      <c r="D26" s="16"/>
      <c r="E26" s="1"/>
      <c r="F26" s="16"/>
    </row>
    <row r="27" spans="2:6" ht="12.75">
      <c r="B27" s="1"/>
      <c r="C27" s="1" t="s">
        <v>53</v>
      </c>
      <c r="D27" s="16">
        <v>-13378</v>
      </c>
      <c r="E27" s="1"/>
      <c r="F27" s="16">
        <f>-9125</f>
        <v>-9125</v>
      </c>
    </row>
    <row r="28" spans="2:6" ht="12.75">
      <c r="B28" s="1"/>
      <c r="C28" s="1" t="s">
        <v>52</v>
      </c>
      <c r="D28" s="17">
        <v>21475</v>
      </c>
      <c r="E28" s="1"/>
      <c r="F28" s="17">
        <v>2933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54</v>
      </c>
      <c r="C30" s="1"/>
      <c r="D30" s="17">
        <f>SUM(D24:D28)</f>
        <v>12844</v>
      </c>
      <c r="E30" s="1"/>
      <c r="F30" s="17">
        <f>SUM(F24:F28)</f>
        <v>114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55</v>
      </c>
      <c r="C32" s="1"/>
      <c r="D32" s="16"/>
      <c r="E32" s="1"/>
      <c r="F32" s="16"/>
    </row>
    <row r="33" spans="2:6" ht="12.75">
      <c r="B33" s="1" t="s">
        <v>56</v>
      </c>
      <c r="C33" s="1"/>
      <c r="D33" s="20">
        <v>0</v>
      </c>
      <c r="E33" s="1"/>
      <c r="F33" s="20">
        <v>0</v>
      </c>
    </row>
    <row r="34" spans="2:6" ht="12.75">
      <c r="B34" s="1" t="s">
        <v>57</v>
      </c>
      <c r="C34" s="1"/>
      <c r="D34" s="22">
        <v>-2478</v>
      </c>
      <c r="E34" s="1"/>
      <c r="F34" s="22">
        <v>-1154</v>
      </c>
    </row>
    <row r="35" spans="2:6" ht="12.75">
      <c r="B35" s="1"/>
      <c r="C35" s="1"/>
      <c r="D35" s="16"/>
      <c r="E35" s="1"/>
      <c r="F35" s="16"/>
    </row>
    <row r="36" spans="2:6" ht="12.75">
      <c r="B36" s="1"/>
      <c r="C36" s="1"/>
      <c r="D36" s="17">
        <f>SUM(D33:D35)</f>
        <v>-2478</v>
      </c>
      <c r="E36" s="1"/>
      <c r="F36" s="17">
        <f>SUM(F33:F35)</f>
        <v>-1154</v>
      </c>
    </row>
    <row r="37" spans="2:6" ht="12.75">
      <c r="B37" s="1"/>
      <c r="C37" s="1"/>
      <c r="D37" s="19"/>
      <c r="E37" s="1"/>
      <c r="F37" s="19"/>
    </row>
    <row r="38" spans="2:6" ht="12.75">
      <c r="B38" s="3" t="s">
        <v>58</v>
      </c>
      <c r="C38" s="1"/>
      <c r="D38" s="16"/>
      <c r="E38" s="1"/>
      <c r="F38" s="16"/>
    </row>
    <row r="39" spans="2:6" ht="12.75">
      <c r="B39" s="1" t="s">
        <v>119</v>
      </c>
      <c r="C39" s="1"/>
      <c r="D39" s="20">
        <v>0</v>
      </c>
      <c r="E39" s="1"/>
      <c r="F39" s="20">
        <v>1898</v>
      </c>
    </row>
    <row r="40" spans="2:6" ht="12.75">
      <c r="B40" s="1" t="s">
        <v>59</v>
      </c>
      <c r="C40" s="1"/>
      <c r="D40" s="21">
        <v>2046</v>
      </c>
      <c r="E40" s="1"/>
      <c r="F40" s="21">
        <v>-177</v>
      </c>
    </row>
    <row r="41" spans="2:6" ht="12.75">
      <c r="B41" s="1" t="s">
        <v>60</v>
      </c>
      <c r="C41" s="1"/>
      <c r="D41" s="22">
        <v>0</v>
      </c>
      <c r="E41" s="1"/>
      <c r="F41" s="22">
        <v>0</v>
      </c>
    </row>
    <row r="42" spans="2:6" ht="12.75">
      <c r="B42" s="1"/>
      <c r="C42" s="1"/>
      <c r="D42" s="16"/>
      <c r="E42" s="1"/>
      <c r="F42" s="16"/>
    </row>
    <row r="43" spans="2:6" ht="12.75">
      <c r="B43" s="1"/>
      <c r="C43" s="1"/>
      <c r="D43" s="17">
        <f>SUM(D39:D42)</f>
        <v>2046</v>
      </c>
      <c r="E43" s="1"/>
      <c r="F43" s="17">
        <f>SUM(F39:F42)</f>
        <v>1721</v>
      </c>
    </row>
    <row r="44" spans="2:6" ht="12.75">
      <c r="B44" s="1"/>
      <c r="C44" s="1"/>
      <c r="D44" s="16"/>
      <c r="E44" s="1"/>
      <c r="F44" s="16"/>
    </row>
    <row r="45" spans="2:6" ht="12.75">
      <c r="B45" s="3" t="s">
        <v>61</v>
      </c>
      <c r="C45" s="1"/>
      <c r="D45" s="16">
        <f>D30+D36+D43</f>
        <v>12412</v>
      </c>
      <c r="E45" s="1"/>
      <c r="F45" s="16">
        <f>F30+F36+F43</f>
        <v>681</v>
      </c>
    </row>
    <row r="46" spans="2:6" ht="6.75" customHeight="1">
      <c r="B46" s="1"/>
      <c r="C46" s="1"/>
      <c r="D46" s="16"/>
      <c r="E46" s="1"/>
      <c r="F46" s="16"/>
    </row>
    <row r="47" spans="2:6" ht="12.75" customHeight="1">
      <c r="B47" s="3" t="s">
        <v>62</v>
      </c>
      <c r="C47" s="1"/>
      <c r="D47" s="19">
        <v>-5378</v>
      </c>
      <c r="E47" s="1"/>
      <c r="F47" s="19">
        <v>-7299</v>
      </c>
    </row>
    <row r="48" spans="2:6" ht="6.75" customHeight="1">
      <c r="B48" s="3"/>
      <c r="C48" s="1"/>
      <c r="D48" s="17"/>
      <c r="E48" s="1"/>
      <c r="F48" s="17"/>
    </row>
    <row r="49" spans="2:6" ht="15.75" customHeight="1" thickBot="1">
      <c r="B49" s="3" t="s">
        <v>89</v>
      </c>
      <c r="C49" s="1"/>
      <c r="D49" s="34">
        <f>SUM(D45:D47)</f>
        <v>7034</v>
      </c>
      <c r="E49" s="1"/>
      <c r="F49" s="34">
        <f>SUM(F45:F47)</f>
        <v>-6618</v>
      </c>
    </row>
    <row r="50" spans="2:6" ht="12.75">
      <c r="B50" s="1"/>
      <c r="C50" s="1"/>
      <c r="D50" s="16"/>
      <c r="E50" s="1"/>
      <c r="F50" s="16"/>
    </row>
    <row r="51" spans="2:6" ht="12.75">
      <c r="B51" s="1" t="s">
        <v>120</v>
      </c>
      <c r="C51" s="1"/>
      <c r="D51" s="16"/>
      <c r="E51" s="1"/>
      <c r="F51" s="16"/>
    </row>
    <row r="52" spans="2:6" ht="6.75" customHeight="1">
      <c r="B52" s="1"/>
      <c r="C52" s="1"/>
      <c r="D52" s="16"/>
      <c r="E52" s="1"/>
      <c r="F52" s="16"/>
    </row>
    <row r="53" spans="2:7" ht="12.75">
      <c r="B53" s="1"/>
      <c r="C53" s="1" t="s">
        <v>35</v>
      </c>
      <c r="D53" s="16">
        <v>8509</v>
      </c>
      <c r="E53" s="1"/>
      <c r="F53" s="16">
        <v>792</v>
      </c>
      <c r="G53">
        <v>298</v>
      </c>
    </row>
    <row r="54" spans="2:7" ht="12.75">
      <c r="B54" s="1"/>
      <c r="C54" s="1" t="s">
        <v>87</v>
      </c>
      <c r="D54" s="16">
        <v>3563</v>
      </c>
      <c r="E54" s="1"/>
      <c r="F54" s="16">
        <v>2412</v>
      </c>
      <c r="G54">
        <v>2412</v>
      </c>
    </row>
    <row r="55" spans="2:7" ht="12.75">
      <c r="B55" s="1"/>
      <c r="C55" s="1" t="s">
        <v>88</v>
      </c>
      <c r="D55" s="16">
        <v>-5038</v>
      </c>
      <c r="E55" s="1"/>
      <c r="F55" s="16">
        <v>-9822</v>
      </c>
      <c r="G55">
        <f>-9711-298</f>
        <v>-10009</v>
      </c>
    </row>
    <row r="56" spans="2:6" ht="12.75">
      <c r="B56" s="1"/>
      <c r="C56" s="1"/>
      <c r="D56" s="16"/>
      <c r="E56" s="1"/>
      <c r="F56" s="16"/>
    </row>
    <row r="57" spans="2:7" ht="13.5" thickBot="1">
      <c r="B57" s="1"/>
      <c r="C57" s="1"/>
      <c r="D57" s="39">
        <f>SUM(D53:D56)</f>
        <v>7034</v>
      </c>
      <c r="E57" s="1"/>
      <c r="F57" s="39">
        <f>SUM(F53:F56)</f>
        <v>-6618</v>
      </c>
      <c r="G57">
        <f>SUM(G53:G56)</f>
        <v>-7299</v>
      </c>
    </row>
    <row r="58" spans="2:6" ht="12.75">
      <c r="B58" s="1"/>
      <c r="C58" s="1"/>
      <c r="D58" s="2"/>
      <c r="E58" s="1"/>
      <c r="F58" s="16"/>
    </row>
    <row r="59" spans="2:6" ht="13.5">
      <c r="B59" s="37" t="s">
        <v>45</v>
      </c>
      <c r="C59" s="1"/>
      <c r="D59" s="2"/>
      <c r="E59" s="1"/>
      <c r="F59" s="16"/>
    </row>
    <row r="60" spans="2:6" ht="5.25" customHeight="1">
      <c r="B60" s="38"/>
      <c r="C60" s="1"/>
      <c r="D60" s="2"/>
      <c r="E60" s="1"/>
      <c r="F60" s="16"/>
    </row>
    <row r="61" spans="2:6" ht="12.75">
      <c r="B61" s="33" t="s">
        <v>85</v>
      </c>
      <c r="C61" s="1"/>
      <c r="D61" s="2"/>
      <c r="E61" s="1"/>
      <c r="F61" s="16"/>
    </row>
    <row r="62" spans="2:6" ht="12.75">
      <c r="B62" s="33" t="s">
        <v>84</v>
      </c>
      <c r="C62" s="1"/>
      <c r="D62" s="2"/>
      <c r="E62" s="1"/>
      <c r="F62" s="16"/>
    </row>
    <row r="63" spans="2:6" ht="12.75">
      <c r="B63" s="1"/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1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</sheetData>
  <printOptions horizontalCentered="1"/>
  <pageMargins left="0.75" right="0.75" top="0.26" bottom="0.28" header="0.41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selection activeCell="B7" sqref="B7"/>
    </sheetView>
  </sheetViews>
  <sheetFormatPr defaultColWidth="9.140625" defaultRowHeight="12.75"/>
  <cols>
    <col min="1" max="1" width="2.421875" style="0" customWidth="1"/>
    <col min="2" max="2" width="25.8515625" style="0" customWidth="1"/>
    <col min="3" max="3" width="14.57421875" style="0" customWidth="1"/>
    <col min="4" max="4" width="0.85546875" style="0" customWidth="1"/>
    <col min="5" max="5" width="14.57421875" style="0" customWidth="1"/>
    <col min="6" max="6" width="0.85546875" style="0" customWidth="1"/>
    <col min="7" max="7" width="14.57421875" style="0" customWidth="1"/>
    <col min="8" max="8" width="0.9921875" style="0" customWidth="1"/>
    <col min="9" max="9" width="14.57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31" t="s">
        <v>75</v>
      </c>
      <c r="C2" s="31"/>
      <c r="D2" s="11"/>
      <c r="E2" s="1"/>
      <c r="F2" s="1"/>
      <c r="G2" s="33" t="s">
        <v>10</v>
      </c>
      <c r="H2" s="33"/>
      <c r="I2" s="1"/>
      <c r="J2" s="1"/>
      <c r="K2" s="1"/>
      <c r="L2" s="1"/>
      <c r="M2" s="1"/>
      <c r="N2" s="1"/>
    </row>
    <row r="3" spans="2:14" ht="12.75">
      <c r="B3" s="10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0" t="s">
        <v>112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7" t="s">
        <v>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6" t="s">
        <v>67</v>
      </c>
      <c r="F9" s="1"/>
      <c r="G9" s="6" t="s">
        <v>67</v>
      </c>
      <c r="H9" s="1"/>
      <c r="I9" s="1"/>
      <c r="J9" s="1"/>
      <c r="K9" s="1"/>
      <c r="L9" s="1"/>
      <c r="M9" s="1"/>
      <c r="N9" s="1"/>
    </row>
    <row r="10" spans="2:14" ht="12.75">
      <c r="B10" s="1"/>
      <c r="C10" s="6"/>
      <c r="D10" s="6"/>
      <c r="E10" s="6" t="s">
        <v>90</v>
      </c>
      <c r="F10" s="6"/>
      <c r="G10" s="6" t="s">
        <v>91</v>
      </c>
      <c r="H10" s="6"/>
      <c r="I10" s="6"/>
      <c r="J10" s="1"/>
      <c r="K10" s="1"/>
      <c r="L10" s="1"/>
      <c r="M10" s="1"/>
      <c r="N10" s="1"/>
    </row>
    <row r="11" spans="2:14" ht="12.75">
      <c r="B11" s="1"/>
      <c r="C11" s="6" t="s">
        <v>65</v>
      </c>
      <c r="D11" s="6"/>
      <c r="E11" s="6" t="s">
        <v>65</v>
      </c>
      <c r="F11" s="6"/>
      <c r="G11" s="6" t="s">
        <v>78</v>
      </c>
      <c r="H11" s="6"/>
      <c r="I11" s="6"/>
      <c r="J11" s="1"/>
      <c r="K11" s="1"/>
      <c r="L11" s="1"/>
      <c r="M11" s="1"/>
      <c r="N11" s="1"/>
    </row>
    <row r="12" spans="2:14" ht="12.75">
      <c r="B12" s="1"/>
      <c r="C12" s="6" t="s">
        <v>66</v>
      </c>
      <c r="D12" s="6"/>
      <c r="E12" s="6" t="s">
        <v>93</v>
      </c>
      <c r="F12" s="6"/>
      <c r="G12" s="6" t="s">
        <v>92</v>
      </c>
      <c r="H12" s="6"/>
      <c r="I12" s="6" t="s">
        <v>0</v>
      </c>
      <c r="J12" s="1"/>
      <c r="K12" s="1"/>
      <c r="L12" s="1"/>
      <c r="M12" s="1"/>
      <c r="N12" s="1"/>
    </row>
    <row r="13" spans="2:14" ht="12.75">
      <c r="B13" s="1"/>
      <c r="C13" s="6"/>
      <c r="D13" s="6"/>
      <c r="E13" s="6"/>
      <c r="F13" s="6"/>
      <c r="G13" s="6"/>
      <c r="H13" s="6"/>
      <c r="I13" s="6"/>
      <c r="J13" s="1"/>
      <c r="K13" s="1"/>
      <c r="L13" s="1"/>
      <c r="M13" s="1"/>
      <c r="N13" s="1"/>
    </row>
    <row r="14" spans="2:14" ht="12.75">
      <c r="B14" s="1"/>
      <c r="C14" s="6" t="s">
        <v>4</v>
      </c>
      <c r="D14" s="6"/>
      <c r="E14" s="6" t="s">
        <v>4</v>
      </c>
      <c r="F14" s="6"/>
      <c r="G14" s="6" t="s">
        <v>4</v>
      </c>
      <c r="H14" s="6"/>
      <c r="I14" s="6" t="s">
        <v>4</v>
      </c>
      <c r="J14" s="1"/>
      <c r="K14" s="1"/>
      <c r="L14" s="1"/>
      <c r="M14" s="1"/>
      <c r="N14" s="1"/>
    </row>
    <row r="15" spans="2:14" ht="12.75">
      <c r="B15" s="3" t="s">
        <v>108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7" t="s">
        <v>107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 t="s">
        <v>79</v>
      </c>
      <c r="C18" s="16">
        <v>42000</v>
      </c>
      <c r="D18" s="16"/>
      <c r="E18" s="16">
        <v>0</v>
      </c>
      <c r="F18" s="16"/>
      <c r="G18" s="16">
        <v>7823</v>
      </c>
      <c r="H18" s="16"/>
      <c r="I18" s="16">
        <f>SUM(C18:G18)</f>
        <v>49823</v>
      </c>
      <c r="J18" s="1"/>
      <c r="K18" s="1"/>
      <c r="L18" s="1"/>
      <c r="M18" s="1"/>
      <c r="N18" s="1"/>
    </row>
    <row r="19" spans="2:14" ht="12.75">
      <c r="B19" s="1"/>
      <c r="C19" s="16"/>
      <c r="D19" s="16"/>
      <c r="E19" s="16"/>
      <c r="F19" s="16"/>
      <c r="G19" s="16"/>
      <c r="H19" s="16"/>
      <c r="I19" s="16"/>
      <c r="J19" s="1"/>
      <c r="K19" s="1"/>
      <c r="L19" s="1"/>
      <c r="M19" s="1"/>
      <c r="N19" s="1"/>
    </row>
    <row r="20" spans="2:14" ht="12.75">
      <c r="B20" s="1" t="s">
        <v>80</v>
      </c>
      <c r="C20" s="16"/>
      <c r="D20" s="16"/>
      <c r="E20" s="16"/>
      <c r="F20" s="16"/>
      <c r="G20" s="16"/>
      <c r="H20" s="16"/>
      <c r="I20" s="16"/>
      <c r="J20" s="1"/>
      <c r="K20" s="1"/>
      <c r="L20" s="1"/>
      <c r="M20" s="1"/>
      <c r="N20" s="1"/>
    </row>
    <row r="21" spans="2:14" ht="12.75">
      <c r="B21" s="1" t="s">
        <v>81</v>
      </c>
      <c r="C21" s="16">
        <v>0</v>
      </c>
      <c r="D21" s="16"/>
      <c r="E21" s="16">
        <v>0</v>
      </c>
      <c r="F21" s="16"/>
      <c r="G21" s="16">
        <f>2193+1240</f>
        <v>3433</v>
      </c>
      <c r="H21" s="16"/>
      <c r="I21" s="16">
        <f>SUM(C21:G21)</f>
        <v>3433</v>
      </c>
      <c r="J21" s="1"/>
      <c r="K21" s="1"/>
      <c r="L21" s="1"/>
      <c r="M21" s="1"/>
      <c r="N21" s="1"/>
    </row>
    <row r="22" spans="2:14" ht="12.75">
      <c r="B22" s="1"/>
      <c r="C22" s="16"/>
      <c r="D22" s="16"/>
      <c r="E22" s="16"/>
      <c r="F22" s="16"/>
      <c r="G22" s="16"/>
      <c r="H22" s="16"/>
      <c r="I22" s="16"/>
      <c r="J22" s="1"/>
      <c r="K22" s="1"/>
      <c r="L22" s="1"/>
      <c r="M22" s="1"/>
      <c r="N22" s="1"/>
    </row>
    <row r="23" spans="2:14" ht="12.75">
      <c r="B23" s="1" t="s">
        <v>64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f>SUM(C23:G23)</f>
        <v>0</v>
      </c>
      <c r="J23" s="1"/>
      <c r="K23" s="1"/>
      <c r="L23" s="1"/>
      <c r="M23" s="1"/>
      <c r="N23" s="1"/>
    </row>
    <row r="24" spans="2:14" ht="12.75">
      <c r="B24" s="1"/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1"/>
    </row>
    <row r="25" spans="2:14" ht="12.75">
      <c r="B25" s="1" t="s">
        <v>82</v>
      </c>
      <c r="C25" s="16"/>
      <c r="D25" s="16"/>
      <c r="E25" s="16"/>
      <c r="F25" s="16"/>
      <c r="G25" s="16"/>
      <c r="H25" s="16"/>
      <c r="I25" s="16"/>
      <c r="J25" s="1"/>
      <c r="K25" s="1"/>
      <c r="L25" s="1"/>
      <c r="M25" s="1"/>
      <c r="N25" s="1"/>
    </row>
    <row r="26" spans="2:14" ht="13.5" thickBot="1">
      <c r="B26" s="1" t="s">
        <v>110</v>
      </c>
      <c r="C26" s="18">
        <v>42000</v>
      </c>
      <c r="D26" s="18"/>
      <c r="E26" s="18">
        <v>0</v>
      </c>
      <c r="F26" s="18"/>
      <c r="G26" s="18">
        <f>SUM(G18:G24)</f>
        <v>11256</v>
      </c>
      <c r="H26" s="18"/>
      <c r="I26" s="18">
        <f>SUM(I18:I24)</f>
        <v>53256</v>
      </c>
      <c r="J26" s="1"/>
      <c r="K26" s="1"/>
      <c r="L26" s="1"/>
      <c r="M26" s="1"/>
      <c r="N26" s="1"/>
    </row>
    <row r="27" spans="2:14" ht="13.5" thickTop="1">
      <c r="B27" s="1"/>
      <c r="C27" s="16"/>
      <c r="D27" s="16"/>
      <c r="E27" s="16"/>
      <c r="F27" s="16"/>
      <c r="G27" s="16"/>
      <c r="H27" s="16"/>
      <c r="I27" s="16"/>
      <c r="J27" s="1"/>
      <c r="K27" s="1"/>
      <c r="L27" s="1"/>
      <c r="M27" s="1"/>
      <c r="N27" s="1"/>
    </row>
    <row r="28" spans="2:14" ht="12.75">
      <c r="B28" s="3" t="s">
        <v>108</v>
      </c>
      <c r="C28" s="16"/>
      <c r="D28" s="16"/>
      <c r="E28" s="16"/>
      <c r="F28" s="16"/>
      <c r="G28" s="16"/>
      <c r="H28" s="16"/>
      <c r="I28" s="16"/>
      <c r="J28" s="1"/>
      <c r="K28" s="1"/>
      <c r="L28" s="1"/>
      <c r="M28" s="1"/>
      <c r="N28" s="1"/>
    </row>
    <row r="29" spans="2:14" ht="12.75">
      <c r="B29" s="7" t="s">
        <v>109</v>
      </c>
      <c r="C29" s="16"/>
      <c r="D29" s="16"/>
      <c r="E29" s="16"/>
      <c r="F29" s="16"/>
      <c r="G29" s="16"/>
      <c r="H29" s="16"/>
      <c r="I29" s="16"/>
      <c r="J29" s="1"/>
      <c r="K29" s="1"/>
      <c r="L29" s="1"/>
      <c r="M29" s="1"/>
      <c r="N29" s="1"/>
    </row>
    <row r="30" spans="2:14" ht="12.75">
      <c r="B30" s="1"/>
      <c r="C30" s="16"/>
      <c r="D30" s="16"/>
      <c r="E30" s="16"/>
      <c r="F30" s="16"/>
      <c r="G30" s="16"/>
      <c r="H30" s="16"/>
      <c r="I30" s="16"/>
      <c r="J30" s="1"/>
      <c r="K30" s="1"/>
      <c r="L30" s="1"/>
      <c r="M30" s="1"/>
      <c r="N30" s="1"/>
    </row>
    <row r="31" spans="2:14" ht="12.75">
      <c r="B31" s="1" t="s">
        <v>83</v>
      </c>
      <c r="C31" s="16">
        <v>40350</v>
      </c>
      <c r="D31" s="16"/>
      <c r="E31" s="16">
        <v>9</v>
      </c>
      <c r="F31" s="16"/>
      <c r="G31" s="16">
        <f>12225-83</f>
        <v>12142</v>
      </c>
      <c r="H31" s="16"/>
      <c r="I31" s="16">
        <f>SUM(C31:G31)</f>
        <v>52501</v>
      </c>
      <c r="J31" s="1"/>
      <c r="K31" s="1"/>
      <c r="L31" s="1"/>
      <c r="M31" s="1"/>
      <c r="N31" s="1"/>
    </row>
    <row r="32" spans="2:14" ht="12.75">
      <c r="B32" s="1"/>
      <c r="C32" s="16"/>
      <c r="D32" s="16"/>
      <c r="E32" s="16"/>
      <c r="F32" s="16"/>
      <c r="G32" s="16"/>
      <c r="H32" s="16"/>
      <c r="I32" s="16"/>
      <c r="J32" s="1"/>
      <c r="K32" s="1"/>
      <c r="L32" s="1"/>
      <c r="M32" s="1"/>
      <c r="N32" s="1"/>
    </row>
    <row r="33" spans="2:14" ht="12.75">
      <c r="B33" s="1" t="s">
        <v>80</v>
      </c>
      <c r="C33" s="16"/>
      <c r="D33" s="16"/>
      <c r="E33" s="16"/>
      <c r="F33" s="16"/>
      <c r="G33" s="16"/>
      <c r="H33" s="16"/>
      <c r="I33" s="16"/>
      <c r="J33" s="1"/>
      <c r="K33" s="1"/>
      <c r="L33" s="1"/>
      <c r="M33" s="1"/>
      <c r="N33" s="1"/>
    </row>
    <row r="34" spans="2:14" ht="12.75">
      <c r="B34" s="1" t="s">
        <v>81</v>
      </c>
      <c r="C34" s="16">
        <f>42000-40350</f>
        <v>1650</v>
      </c>
      <c r="D34" s="16"/>
      <c r="E34" s="16">
        <v>-9</v>
      </c>
      <c r="F34" s="16"/>
      <c r="G34" s="16">
        <f>3439+83</f>
        <v>3522</v>
      </c>
      <c r="H34" s="16"/>
      <c r="I34" s="16">
        <f>SUM(C34:G34)</f>
        <v>5163</v>
      </c>
      <c r="J34" s="1"/>
      <c r="K34" s="1"/>
      <c r="L34" s="1"/>
      <c r="M34" s="1"/>
      <c r="N34" s="1"/>
    </row>
    <row r="35" spans="2:14" ht="12.75">
      <c r="B35" s="1"/>
      <c r="C35" s="16"/>
      <c r="D35" s="16"/>
      <c r="E35" s="16"/>
      <c r="F35" s="16"/>
      <c r="G35" s="16"/>
      <c r="H35" s="16"/>
      <c r="I35" s="16"/>
      <c r="J35" s="1"/>
      <c r="K35" s="1"/>
      <c r="L35" s="1"/>
      <c r="M35" s="1"/>
      <c r="N35" s="1"/>
    </row>
    <row r="36" spans="2:14" ht="12.75">
      <c r="B36" s="1" t="s">
        <v>64</v>
      </c>
      <c r="C36" s="16">
        <v>0</v>
      </c>
      <c r="D36" s="16"/>
      <c r="E36" s="16">
        <v>0</v>
      </c>
      <c r="F36" s="16"/>
      <c r="G36" s="16">
        <v>0</v>
      </c>
      <c r="H36" s="16"/>
      <c r="I36" s="16">
        <f>SUM(C36:G36)</f>
        <v>0</v>
      </c>
      <c r="J36" s="1"/>
      <c r="K36" s="1"/>
      <c r="L36" s="1"/>
      <c r="M36" s="1"/>
      <c r="N36" s="1"/>
    </row>
    <row r="37" spans="2:14" ht="12.75">
      <c r="B37" s="1"/>
      <c r="C37" s="16"/>
      <c r="D37" s="16"/>
      <c r="E37" s="16"/>
      <c r="F37" s="16"/>
      <c r="G37" s="16"/>
      <c r="H37" s="16"/>
      <c r="I37" s="16"/>
      <c r="J37" s="1"/>
      <c r="K37" s="1"/>
      <c r="L37" s="1"/>
      <c r="M37" s="1"/>
      <c r="N37" s="1"/>
    </row>
    <row r="38" spans="2:14" ht="12.75">
      <c r="B38" s="1" t="s">
        <v>82</v>
      </c>
      <c r="C38" s="35"/>
      <c r="D38" s="35"/>
      <c r="E38" s="35"/>
      <c r="F38" s="35"/>
      <c r="G38" s="35"/>
      <c r="H38" s="35"/>
      <c r="I38" s="35"/>
      <c r="J38" s="1"/>
      <c r="K38" s="1"/>
      <c r="L38" s="1"/>
      <c r="M38" s="1"/>
      <c r="N38" s="1"/>
    </row>
    <row r="39" spans="2:14" ht="13.5" thickBot="1">
      <c r="B39" s="1" t="s">
        <v>111</v>
      </c>
      <c r="C39" s="18">
        <f>SUM(C31:C37)</f>
        <v>42000</v>
      </c>
      <c r="D39" s="18"/>
      <c r="E39" s="18">
        <f>SUM(E31:E36)</f>
        <v>0</v>
      </c>
      <c r="F39" s="18"/>
      <c r="G39" s="18">
        <f>SUM(G31:G36)</f>
        <v>15664</v>
      </c>
      <c r="H39" s="18"/>
      <c r="I39" s="18">
        <f>SUM(I31:I37)</f>
        <v>57664</v>
      </c>
      <c r="J39" s="1"/>
      <c r="K39" s="1"/>
      <c r="L39" s="1"/>
      <c r="M39" s="1"/>
      <c r="N39" s="1"/>
    </row>
    <row r="40" spans="2:14" ht="13.5" thickTop="1">
      <c r="B40" s="3"/>
      <c r="C40" s="16"/>
      <c r="D40" s="16"/>
      <c r="E40" s="16"/>
      <c r="F40" s="16"/>
      <c r="G40" s="16"/>
      <c r="H40" s="16"/>
      <c r="I40" s="16"/>
      <c r="J40" s="1"/>
      <c r="K40" s="1"/>
      <c r="L40" s="1"/>
      <c r="M40" s="1"/>
      <c r="N40" s="1"/>
    </row>
    <row r="41" spans="2:14" ht="12.75">
      <c r="B41" s="3"/>
      <c r="C41" s="16"/>
      <c r="D41" s="16"/>
      <c r="E41" s="16"/>
      <c r="F41" s="16"/>
      <c r="G41" s="16"/>
      <c r="H41" s="16"/>
      <c r="I41" s="16"/>
      <c r="J41" s="1"/>
      <c r="K41" s="1"/>
      <c r="L41" s="1"/>
      <c r="M41" s="1"/>
      <c r="N41" s="1"/>
    </row>
    <row r="42" spans="2:14" ht="12.75">
      <c r="B42" s="36" t="s">
        <v>45</v>
      </c>
      <c r="C42" s="16"/>
      <c r="D42" s="16"/>
      <c r="E42" s="16"/>
      <c r="F42" s="16"/>
      <c r="G42" s="16"/>
      <c r="H42" s="16"/>
      <c r="I42" s="16"/>
      <c r="J42" s="1"/>
      <c r="K42" s="1"/>
      <c r="L42" s="1"/>
      <c r="M42" s="1"/>
      <c r="N42" s="1"/>
    </row>
    <row r="43" spans="2:14" ht="12.75">
      <c r="B43" s="33" t="s">
        <v>121</v>
      </c>
      <c r="C43" s="16"/>
      <c r="D43" s="16"/>
      <c r="E43" s="16"/>
      <c r="F43" s="16"/>
      <c r="G43" s="16"/>
      <c r="H43" s="16"/>
      <c r="I43" s="16"/>
      <c r="J43" s="1"/>
      <c r="K43" s="1"/>
      <c r="L43" s="1"/>
      <c r="M43" s="1"/>
      <c r="N43" s="1"/>
    </row>
    <row r="44" spans="2:14" ht="12.75">
      <c r="B44" s="33" t="s">
        <v>84</v>
      </c>
      <c r="C44" s="16"/>
      <c r="D44" s="16"/>
      <c r="E44" s="16"/>
      <c r="F44" s="16"/>
      <c r="G44" s="16"/>
      <c r="H44" s="16"/>
      <c r="I44" s="16"/>
      <c r="J44" s="1"/>
      <c r="K44" s="1"/>
      <c r="L44" s="1"/>
      <c r="M44" s="1"/>
      <c r="N44" s="1"/>
    </row>
    <row r="45" spans="2:14" ht="12.75">
      <c r="B45" s="1"/>
      <c r="C45" s="16"/>
      <c r="D45" s="16"/>
      <c r="E45" s="16"/>
      <c r="F45" s="16"/>
      <c r="G45" s="16"/>
      <c r="H45" s="16"/>
      <c r="I45" s="16"/>
      <c r="J45" s="1"/>
      <c r="K45" s="1"/>
      <c r="L45" s="1"/>
      <c r="M45" s="1"/>
      <c r="N45" s="1"/>
    </row>
    <row r="46" spans="2:14" ht="12.75">
      <c r="B46" s="1"/>
      <c r="C46" s="16"/>
      <c r="D46" s="16"/>
      <c r="E46" s="16"/>
      <c r="F46" s="16"/>
      <c r="G46" s="16"/>
      <c r="H46" s="16"/>
      <c r="I46" s="16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printOptions horizontalCentered="1"/>
  <pageMargins left="0.52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Winnie</cp:lastModifiedBy>
  <cp:lastPrinted>2003-11-19T10:02:47Z</cp:lastPrinted>
  <dcterms:created xsi:type="dcterms:W3CDTF">2003-07-31T03:18:21Z</dcterms:created>
  <dcterms:modified xsi:type="dcterms:W3CDTF">2003-11-20T08:48:48Z</dcterms:modified>
  <cp:category/>
  <cp:version/>
  <cp:contentType/>
  <cp:contentStatus/>
</cp:coreProperties>
</file>